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Computer\Desktop\Current Project\Staleness\DataProject\"/>
    </mc:Choice>
  </mc:AlternateContent>
  <xr:revisionPtr revIDLastSave="0" documentId="13_ncr:1_{BBFBAF08-2CC4-4599-B779-54B53E215FB6}" xr6:coauthVersionLast="45" xr6:coauthVersionMax="45" xr10:uidLastSave="{00000000-0000-0000-0000-000000000000}"/>
  <bookViews>
    <workbookView xWindow="-120" yWindow="-120" windowWidth="29040" windowHeight="15840" xr2:uid="{51D6F402-C8C1-478A-BB09-5B53167F6C0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01" i="1" l="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41" i="1"/>
  <c r="C1940" i="1"/>
  <c r="B1940" i="1"/>
  <c r="C1939" i="1"/>
  <c r="C1938" i="1"/>
  <c r="C1937" i="1"/>
  <c r="C1936" i="1"/>
  <c r="C1935" i="1"/>
  <c r="C1934" i="1"/>
  <c r="C1933" i="1"/>
  <c r="C1932" i="1"/>
  <c r="C1931" i="1"/>
  <c r="C1930" i="1"/>
  <c r="C1929" i="1"/>
  <c r="C1928" i="1"/>
  <c r="C1927" i="1"/>
  <c r="C1926" i="1"/>
  <c r="C1925" i="1"/>
  <c r="C1924" i="1"/>
  <c r="C1923" i="1"/>
  <c r="C1922" i="1"/>
  <c r="C1921" i="1"/>
  <c r="C1920" i="1"/>
  <c r="C1919" i="1"/>
  <c r="C1918" i="1"/>
  <c r="B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D1829"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D1801" i="1"/>
  <c r="C1801" i="1"/>
  <c r="C1800" i="1"/>
  <c r="C1799" i="1"/>
  <c r="C1798" i="1"/>
  <c r="C1797" i="1"/>
  <c r="C1796" i="1"/>
  <c r="C1795" i="1"/>
  <c r="C1794" i="1"/>
  <c r="C1793" i="1"/>
  <c r="C1792" i="1"/>
  <c r="B1792" i="1"/>
  <c r="C1791" i="1"/>
  <c r="C1790" i="1"/>
  <c r="C1789" i="1"/>
  <c r="C1788" i="1"/>
  <c r="C1787" i="1"/>
  <c r="C1786" i="1"/>
  <c r="C1785" i="1"/>
  <c r="C1784" i="1"/>
  <c r="C1783" i="1"/>
  <c r="C1782" i="1"/>
  <c r="C1781" i="1"/>
  <c r="C1780" i="1"/>
  <c r="C1779" i="1"/>
  <c r="C1778" i="1"/>
  <c r="C1777" i="1"/>
  <c r="D1776" i="1"/>
  <c r="C1776" i="1"/>
  <c r="C1775" i="1"/>
  <c r="C1774" i="1"/>
  <c r="C1773" i="1"/>
  <c r="C1772" i="1"/>
  <c r="C1771" i="1"/>
  <c r="C1770" i="1"/>
  <c r="C1769" i="1"/>
  <c r="C1768" i="1"/>
  <c r="C1767" i="1"/>
  <c r="C1766" i="1"/>
  <c r="C1765" i="1"/>
  <c r="C1764" i="1"/>
  <c r="C1763" i="1"/>
  <c r="C1762" i="1"/>
  <c r="C1761" i="1"/>
  <c r="C1760" i="1"/>
  <c r="C1759" i="1"/>
  <c r="C1758" i="1"/>
  <c r="C1757" i="1"/>
  <c r="C1756" i="1"/>
  <c r="C1755" i="1"/>
  <c r="D1754"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01" i="1"/>
  <c r="C1700" i="1"/>
  <c r="D1699" i="1"/>
  <c r="C1699" i="1"/>
  <c r="C1698" i="1"/>
  <c r="C1697" i="1"/>
  <c r="C1696" i="1"/>
  <c r="C1695" i="1"/>
  <c r="C1694" i="1"/>
  <c r="C1693" i="1"/>
  <c r="C1692" i="1"/>
  <c r="C1691" i="1"/>
  <c r="B1691" i="1"/>
  <c r="C1690" i="1"/>
  <c r="C1689" i="1"/>
  <c r="C1688" i="1"/>
  <c r="C1687" i="1"/>
  <c r="C1686" i="1"/>
  <c r="C1685" i="1"/>
  <c r="C1684" i="1"/>
  <c r="C1683" i="1"/>
  <c r="C1682" i="1"/>
  <c r="C1681" i="1"/>
  <c r="C1680" i="1"/>
  <c r="C1679" i="1"/>
  <c r="C1678" i="1"/>
  <c r="C1677" i="1"/>
  <c r="C1676" i="1"/>
  <c r="B1676" i="1"/>
  <c r="C1675" i="1"/>
  <c r="C1674" i="1"/>
  <c r="C1673" i="1"/>
  <c r="C1672" i="1"/>
  <c r="C1671" i="1"/>
  <c r="C1670" i="1"/>
  <c r="C1669" i="1"/>
  <c r="C1668" i="1"/>
  <c r="C1667" i="1"/>
  <c r="C1666" i="1"/>
  <c r="C1665" i="1"/>
  <c r="C1664" i="1"/>
  <c r="D1663" i="1"/>
  <c r="C1663" i="1"/>
  <c r="C1662" i="1"/>
  <c r="C1661" i="1"/>
  <c r="C1660" i="1"/>
  <c r="C1659" i="1"/>
  <c r="C1658" i="1"/>
  <c r="C1657" i="1"/>
  <c r="C1656" i="1"/>
  <c r="C1655" i="1"/>
  <c r="C1654" i="1"/>
  <c r="C1653" i="1"/>
  <c r="C1652" i="1"/>
  <c r="C1651" i="1"/>
  <c r="C1650" i="1"/>
  <c r="D1649" i="1"/>
  <c r="C1649" i="1"/>
  <c r="C1648" i="1"/>
  <c r="C1647" i="1"/>
  <c r="C1646" i="1"/>
  <c r="C1645" i="1"/>
  <c r="C1644" i="1"/>
  <c r="C1643" i="1"/>
  <c r="C1642" i="1"/>
  <c r="C1641" i="1"/>
  <c r="C1640" i="1"/>
  <c r="B1640" i="1"/>
  <c r="C1639" i="1"/>
  <c r="C1638" i="1"/>
  <c r="C1637" i="1"/>
  <c r="C1636" i="1"/>
  <c r="C1635" i="1"/>
  <c r="C1634" i="1"/>
  <c r="C1633" i="1"/>
  <c r="C1632" i="1"/>
  <c r="C1631" i="1"/>
  <c r="C1630" i="1"/>
  <c r="C1629" i="1"/>
  <c r="C1628" i="1"/>
  <c r="B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D1511" i="1"/>
  <c r="C1511" i="1"/>
  <c r="C1510" i="1"/>
  <c r="C1509" i="1"/>
  <c r="C1508" i="1"/>
  <c r="C1507" i="1"/>
  <c r="C1506" i="1"/>
  <c r="C1505" i="1"/>
  <c r="B1505" i="1"/>
  <c r="C1504" i="1"/>
  <c r="C1503" i="1"/>
  <c r="C1502" i="1"/>
  <c r="C1501" i="1"/>
  <c r="C1500" i="1"/>
  <c r="C1499" i="1"/>
  <c r="C1498" i="1"/>
  <c r="C1497" i="1"/>
  <c r="C1496" i="1"/>
  <c r="C1495" i="1"/>
  <c r="C1494" i="1"/>
  <c r="C1493" i="1"/>
  <c r="C1492" i="1"/>
  <c r="C1491" i="1"/>
  <c r="C1490" i="1"/>
  <c r="C1489" i="1"/>
  <c r="C1488" i="1"/>
  <c r="C1487" i="1"/>
  <c r="C1486" i="1"/>
  <c r="C1485" i="1"/>
  <c r="C1484" i="1"/>
  <c r="C1483" i="1"/>
  <c r="B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D1423" i="1"/>
  <c r="C1423" i="1"/>
  <c r="C1422" i="1"/>
  <c r="C1421" i="1"/>
  <c r="C1420" i="1"/>
  <c r="C1419" i="1"/>
  <c r="C1418" i="1"/>
  <c r="C1417" i="1"/>
  <c r="C1416" i="1"/>
  <c r="C1415" i="1"/>
  <c r="C1414" i="1"/>
  <c r="C1413" i="1"/>
  <c r="C141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D1332" i="1"/>
  <c r="C1332" i="1"/>
  <c r="C1331" i="1"/>
  <c r="B1331" i="1"/>
  <c r="C1330" i="1"/>
  <c r="C1329" i="1"/>
  <c r="C1328" i="1"/>
  <c r="C1327" i="1"/>
  <c r="C1326" i="1"/>
  <c r="C1325" i="1"/>
  <c r="C1324" i="1"/>
  <c r="C1323" i="1"/>
  <c r="C1322" i="1"/>
  <c r="C1321" i="1"/>
  <c r="C1320" i="1"/>
  <c r="C1319" i="1"/>
  <c r="C1318" i="1"/>
  <c r="D1317" i="1"/>
  <c r="C1317" i="1"/>
  <c r="C1316" i="1"/>
  <c r="C1315" i="1"/>
  <c r="C1314" i="1"/>
  <c r="C1313" i="1"/>
  <c r="C1312" i="1"/>
  <c r="D1311"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D1271" i="1"/>
  <c r="C1271" i="1"/>
  <c r="C1270" i="1"/>
  <c r="C1269" i="1"/>
  <c r="C1268" i="1"/>
  <c r="C1267" i="1"/>
  <c r="C1266" i="1"/>
  <c r="C1265" i="1"/>
  <c r="C1264" i="1"/>
  <c r="C1263" i="1"/>
  <c r="C1262" i="1"/>
  <c r="C1261" i="1"/>
  <c r="C1260" i="1"/>
  <c r="C1259" i="1"/>
  <c r="C1258" i="1"/>
  <c r="C1257" i="1"/>
  <c r="C1256" i="1"/>
  <c r="C1255" i="1"/>
  <c r="C1254" i="1"/>
  <c r="C1253" i="1"/>
  <c r="C1252" i="1"/>
  <c r="C1241" i="1"/>
  <c r="C1240" i="1"/>
  <c r="C1239" i="1"/>
  <c r="C1238" i="1"/>
  <c r="C1237" i="1"/>
  <c r="C1236" i="1"/>
  <c r="C1235" i="1"/>
  <c r="C1234" i="1"/>
  <c r="C1233" i="1"/>
  <c r="C1232" i="1"/>
  <c r="C1231" i="1"/>
  <c r="C1230" i="1"/>
  <c r="C1229" i="1"/>
  <c r="C1228" i="1"/>
  <c r="C1227" i="1"/>
  <c r="C1226" i="1"/>
  <c r="C1225" i="1"/>
  <c r="C1224" i="1"/>
  <c r="C1223" i="1"/>
  <c r="C1222" i="1"/>
  <c r="C1221" i="1"/>
  <c r="C1220" i="1"/>
  <c r="D1219" i="1"/>
  <c r="C1219" i="1"/>
  <c r="C1218" i="1"/>
  <c r="C1217" i="1"/>
  <c r="C1216" i="1"/>
  <c r="C1215" i="1"/>
  <c r="C1214" i="1"/>
  <c r="D1213" i="1"/>
  <c r="C1213" i="1"/>
  <c r="C1212" i="1"/>
  <c r="C1211" i="1"/>
  <c r="C1210" i="1"/>
  <c r="B1210" i="1"/>
  <c r="C1209" i="1"/>
  <c r="C1208" i="1"/>
  <c r="C1207" i="1"/>
  <c r="C1206" i="1"/>
  <c r="C1205" i="1"/>
  <c r="C1204" i="1"/>
  <c r="C1203" i="1"/>
  <c r="C1202" i="1"/>
  <c r="C1201" i="1"/>
  <c r="C1200" i="1"/>
  <c r="C1199" i="1"/>
  <c r="D1198"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D1109" i="1"/>
  <c r="C1109" i="1"/>
  <c r="C1108" i="1"/>
  <c r="B1108" i="1"/>
  <c r="C1107" i="1"/>
  <c r="C1106" i="1"/>
  <c r="C1105" i="1"/>
  <c r="C1104" i="1"/>
  <c r="C1103" i="1"/>
  <c r="C1102" i="1"/>
  <c r="C1101" i="1"/>
  <c r="C1100" i="1"/>
  <c r="C1099" i="1"/>
  <c r="C1098" i="1"/>
  <c r="C1097" i="1"/>
  <c r="C1096" i="1"/>
  <c r="C1095" i="1"/>
  <c r="C1094" i="1"/>
  <c r="C1093" i="1"/>
  <c r="C1092" i="1"/>
  <c r="C1091" i="1"/>
  <c r="C1090" i="1"/>
  <c r="C1089" i="1"/>
  <c r="C1088" i="1"/>
  <c r="C1087" i="1"/>
  <c r="D1086" i="1"/>
  <c r="C1086" i="1"/>
  <c r="C1085" i="1"/>
  <c r="C1084" i="1"/>
  <c r="C1083" i="1"/>
  <c r="C1082" i="1"/>
  <c r="C1081" i="1"/>
  <c r="C1080" i="1"/>
  <c r="C1079" i="1"/>
  <c r="C1078" i="1"/>
  <c r="C1077" i="1"/>
  <c r="C1076" i="1"/>
  <c r="C1075" i="1"/>
  <c r="C1074" i="1"/>
  <c r="C1073" i="1"/>
  <c r="C1072" i="1"/>
  <c r="C1071" i="1"/>
  <c r="B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D943"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B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01" i="1"/>
  <c r="C800" i="1"/>
  <c r="C799" i="1"/>
  <c r="C798" i="1"/>
  <c r="C797" i="1"/>
  <c r="C796" i="1"/>
  <c r="C795" i="1"/>
  <c r="C794" i="1"/>
  <c r="C793" i="1"/>
  <c r="C792" i="1"/>
  <c r="C781" i="1"/>
  <c r="C780" i="1"/>
  <c r="C779" i="1"/>
  <c r="C778" i="1"/>
  <c r="C777" i="1"/>
  <c r="C776" i="1"/>
  <c r="D775" i="1"/>
  <c r="C775" i="1"/>
  <c r="C774" i="1"/>
  <c r="C773" i="1"/>
  <c r="C772" i="1"/>
  <c r="C771" i="1"/>
  <c r="C770" i="1"/>
  <c r="C769" i="1"/>
  <c r="B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D743" i="1"/>
  <c r="C743" i="1"/>
  <c r="C742" i="1"/>
  <c r="C741" i="1"/>
  <c r="C740" i="1"/>
  <c r="C739" i="1"/>
  <c r="C738" i="1"/>
  <c r="C737" i="1"/>
  <c r="C736" i="1"/>
  <c r="C735" i="1"/>
  <c r="C734" i="1"/>
  <c r="C733" i="1"/>
  <c r="C732" i="1"/>
  <c r="C731" i="1"/>
  <c r="C730" i="1"/>
  <c r="C729" i="1"/>
  <c r="C728" i="1"/>
  <c r="C727" i="1"/>
  <c r="C726" i="1"/>
  <c r="C725" i="1"/>
  <c r="C724" i="1"/>
  <c r="B724" i="1"/>
  <c r="C723" i="1"/>
  <c r="C722" i="1"/>
  <c r="C721" i="1"/>
  <c r="C720" i="1"/>
  <c r="C719" i="1"/>
  <c r="C718" i="1"/>
  <c r="C717" i="1"/>
  <c r="C716" i="1"/>
  <c r="C715" i="1"/>
  <c r="C714" i="1"/>
  <c r="C713" i="1"/>
  <c r="C712" i="1"/>
  <c r="C701" i="1"/>
  <c r="C700" i="1"/>
  <c r="C699" i="1"/>
  <c r="C698" i="1"/>
  <c r="C697" i="1"/>
  <c r="C696" i="1"/>
  <c r="C695" i="1"/>
  <c r="B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B665" i="1"/>
  <c r="C664" i="1"/>
  <c r="C663" i="1"/>
  <c r="C662" i="1"/>
  <c r="D636" i="1"/>
  <c r="B631" i="1"/>
  <c r="B609" i="1"/>
  <c r="B600" i="1"/>
  <c r="B573" i="1"/>
  <c r="B554" i="1"/>
  <c r="D552" i="1"/>
  <c r="D525" i="1"/>
  <c r="B496" i="1"/>
  <c r="D456" i="1"/>
  <c r="B396" i="1"/>
  <c r="B379" i="1"/>
  <c r="B358" i="1"/>
  <c r="B240" i="1"/>
  <c r="D204" i="1"/>
  <c r="B160" i="1"/>
  <c r="B124" i="1"/>
  <c r="C81" i="1"/>
  <c r="C80" i="1"/>
  <c r="C79" i="1"/>
  <c r="C78" i="1"/>
  <c r="C77" i="1"/>
  <c r="C76" i="1"/>
  <c r="C75" i="1"/>
  <c r="C74" i="1"/>
  <c r="C73" i="1"/>
  <c r="C72" i="1"/>
  <c r="C71" i="1"/>
  <c r="C70" i="1"/>
  <c r="C69" i="1"/>
  <c r="C68" i="1"/>
  <c r="C67" i="1"/>
  <c r="C66" i="1"/>
  <c r="C65" i="1"/>
  <c r="C64" i="1"/>
  <c r="C63" i="1"/>
  <c r="C62" i="1"/>
  <c r="C61" i="1"/>
  <c r="C60" i="1"/>
  <c r="B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D15" i="1"/>
  <c r="B8" i="1"/>
  <c r="B2" i="1"/>
</calcChain>
</file>

<file path=xl/sharedStrings.xml><?xml version="1.0" encoding="utf-8"?>
<sst xmlns="http://schemas.openxmlformats.org/spreadsheetml/2006/main" count="8671" uniqueCount="7942">
  <si>
    <t>review_id</t>
  </si>
  <si>
    <t>user_id</t>
  </si>
  <si>
    <t>business_id</t>
  </si>
  <si>
    <t>stars</t>
  </si>
  <si>
    <t>date</t>
  </si>
  <si>
    <t>text</t>
  </si>
  <si>
    <t>useful</t>
  </si>
  <si>
    <t>funny</t>
  </si>
  <si>
    <t>cool</t>
  </si>
  <si>
    <t>WordCount</t>
  </si>
  <si>
    <t>---1lKK3aKOuomHnwAkAow</t>
  </si>
  <si>
    <t>rq5dgoksPHkJwJNQKlGQ7w</t>
  </si>
  <si>
    <t>Best coffee in town, they brew each cup. If you are one of those always running late egomaniacs please keep going to Starbucks, you are really too impatient to Savor!\n\n If you want to experience a great cup in a beautiful location surrounded by books, come here.  The customers are pretty nice too, good conversations to be had.  Live music on weekend, and I am sure more culture to come.  The owners really are passionate about everything they do, and have trained their staff in coffees history.  If you want to hit me up for a game of chess you are likely to find me behind my acer at Sambalatte.</t>
  </si>
  <si>
    <t>Best,late,impatient,great,beautiful,nice,good,Live,sure,more,passionate,their,likely,my,one</t>
  </si>
  <si>
    <t>kgBmTZIP5svZK4spp_MrSw</t>
  </si>
  <si>
    <t>vW65SNLam99SyOuVagNuvg</t>
  </si>
  <si>
    <t>So they lost a reservation for 9, really.  It took a bit of negotating but they ended up putting us in a private room.  Thank god because it is loud in there. \n\nThe restrant is really cool inside.  There are fishtanks with no fish just bubbles.  Neat bar with the most extensive tequilla list I have seen.  Chairs were comfortable.  \n\nThey did tableside guacamole and that was really rather bland. The show of it was not great either, he stood in the doorway and we saw nothing.  \n\nThe highlight of the meal was seriously the coffee.  They serve it with shaved chocolate.  \n\nThe food was okay, less then Agave but more expensive(its the strip so what do you expect).  \n\nI dont think I would come back because it was really loud and nothing stood out.  It wasnt terrible just A OK!</t>
  </si>
  <si>
    <t>private,loud,cool,extensive,comfortable,bland,great,okay,more,loud,terrible,OK,9</t>
  </si>
  <si>
    <t>TcJbzCzeZKvaV22wN-9_bQ</t>
  </si>
  <si>
    <t>GGCVNcBQ9WGviYNiaR8tBw</t>
  </si>
  <si>
    <t>He is always right on time and very meticulous.  He redid my daughters ear tubes, and she actually sat still for him so he could take one out in his office.</t>
  </si>
  <si>
    <t>right,meticulous,my,his,</t>
  </si>
  <si>
    <t>z_VcQorLaAxHbjdpMtpBEw</t>
  </si>
  <si>
    <t>TTpgjbrSyxwHHzE5bIF-Rw</t>
  </si>
  <si>
    <t>Okay so we went while at CES and they were pretty busy that night however it took 30 mins for them to come back to my table to see if I needed anything and I actually needed water. \n\nWe also asked for a goat dish and they made it with lamb instead.  \n\nThe food was pretty good however not as refined as my fave Amber India in the bay area.  \n\nThe owner sang, however I wish she were singing Indian music because I really dont care for Mrs Dion. \n\nI might try it again because I think service was off due to CES, but I reserve a star because I am not completely sold.  \n\nYelpers seem to be very disappointed with Origins but they are next on my list.  Any other Indian recommendations? So far I think Mantra might be my fave.</t>
  </si>
  <si>
    <t>busy,my,good,my,fave,Indian,disappointed,next,my,other,Indian,my,fave,30</t>
  </si>
  <si>
    <t>Qd3uO4b77vkEo-djm76dzQ</t>
  </si>
  <si>
    <t>1Vn_lex3LGGwuTo-xeJnww</t>
  </si>
  <si>
    <t>So it is next to Sammys which makes it a good set up for a quick lunch with the kids.  \n\nThey are open later and they have a number of flavors, these yougart places give teens what we were missing when I lived here as a teen, a place to hang out and not be bothered.  In that sense Froyo keeps those ruffians off the streets and into the safe florescence of misspent youth.</t>
  </si>
  <si>
    <t>next,which,good,quick,open,safe,</t>
  </si>
  <si>
    <t>aDjak0QsbW8GxVdEwSLQlw</t>
  </si>
  <si>
    <t>ZgPnRzWjQR5NtiauGBww7g</t>
  </si>
  <si>
    <t>I was very surprised how much I liked their bread.  We tried the Dakota and it was a yummy multi grain.</t>
  </si>
  <si>
    <t>surprised,their,yummy,multi,</t>
  </si>
  <si>
    <t>bPcqucuuClxYrIM8xWoArg</t>
  </si>
  <si>
    <t>Did anyone mention bacon chocolate ice cream.  They are worth checking out on Facebook also because they post when they make special items.  I think they are the best lunch for the money on the summerlin side of town.  I also love the patio and the Edison light bulbs.  And BACON CHOCOLATE ICE CREAM.</t>
  </si>
  <si>
    <t>worth,special,best,summerlin,light,</t>
  </si>
  <si>
    <t>WHTHbJc4mF3Qn_P3imdb9g</t>
  </si>
  <si>
    <t>zEaGcSVPDQipnRdEZp-F6g</t>
  </si>
  <si>
    <t>We have 3 better places out in Summerlin and there was nothing remarkable about my experience here. Service was so so even with the House manager working the room.</t>
  </si>
  <si>
    <t>better,remarkable,my,3</t>
  </si>
  <si>
    <t>DSfN6Chlpm0DkVF8CtbHqQ</t>
  </si>
  <si>
    <t>CeqWpwHBoaxwRcv5btnv6g</t>
  </si>
  <si>
    <t>It is the Chipotle of pizza.  What works about this is the personal size of the pizza which means everyone can have what they want.  With 4 picky eaters in the family that is a godsend. \n\nThe kids absolutely raved about the Smores Pizza so if you are feeling indulgent go for that.  \n\nThe owner was incredibly nice and so was the staff.   I always meet the owners of small businesses, because I love supporting our local Las Vegans.  \n\nI highly recommend it if you are on this side of town.  It blows away Dom DeMarcos, whose pizza and service were inferior.  It is not as good as Due Forni, whose service and pizza are amazing. For the price point it is top notch!</t>
  </si>
  <si>
    <t>personal,which,picky,that,indulgent,nice,small,our,local,recommend,whose,inferior,good,whose,amazing,top,4</t>
  </si>
  <si>
    <t>syE37Y2vWw1IPGGEg2V4fA</t>
  </si>
  <si>
    <t>nVcMNfey80dCQg35h9uAXA</t>
  </si>
  <si>
    <t>Its a living Etsy and really worth checking out.  On Dec 1st they are having a Hogwarts party so get your handmade Harry Potter on.  There are many great things from penny bracelets, mustached creations, toys, hand painted furniture, and your random mixed of hand made amazing.  The staff is absolutely lovely and the local artists they support are worth every penny.  I plan on spending lots of time hanging out here.  Plus the garden at Art Square is so calming.</t>
  </si>
  <si>
    <t>Its,worth,your,handmade,many,great,your,random,mixed,amazing,lovely,local,worth,calming,</t>
  </si>
  <si>
    <t>PX83ZIZisbi6IFN9Guk9ZQ</t>
  </si>
  <si>
    <t>--2HUmLkcNHZp0xw6AMBPg</t>
  </si>
  <si>
    <t>Hpi9raHlFm6prTSzFHTurg</t>
  </si>
  <si>
    <t>Great team! Love this place.  I have come in right before close (I know! Bad!) and they are always smiles and happy to help me.  This location has the best staff if you ask me.  Love their food always but the staff is why I come back!</t>
  </si>
  <si>
    <t>Great,Bad,happy,best,their,</t>
  </si>
  <si>
    <t>CEHLTcFeryIj-VxAiwQjjA</t>
  </si>
  <si>
    <t>HTlsBAd9j1wlWDHxnYczBw</t>
  </si>
  <si>
    <t>Food is bomb.  Love the small town feel.  Great service.  Love the fajitas and chips and salsa.  Drinks are good too.</t>
  </si>
  <si>
    <t>small,Great,good,</t>
  </si>
  <si>
    <t>SixYDixzoL8y7hQZtItmRg</t>
  </si>
  <si>
    <t>thLX_k20SPJ0KyusGTBIHw</t>
  </si>
  <si>
    <t>Great food, fun drinks, good specials.  Expensive otherwise.  Brussel sprout nachos, tacos, and elote dip.  Top notch.</t>
  </si>
  <si>
    <t>Great,good,Top,</t>
  </si>
  <si>
    <t>Epwy_IVE7ewUCzi6tPEJxg</t>
  </si>
  <si>
    <t>Good stuff. Great service every time!  Good lunch stop with soup and salad.  Love their strawberry shortcake and salad bar.</t>
  </si>
  <si>
    <t>Good,Great,Good,their,</t>
  </si>
  <si>
    <t>qVO0E3qXBuol3qaryVBlhw</t>
  </si>
  <si>
    <t>Q0EZmATxDphzRMszNV2LVg</t>
  </si>
  <si>
    <t>I would say a better Panera Bread.  Good lemonade, and soup and salad.  Pricey for sure.</t>
  </si>
  <si>
    <t>better,Good,sure,</t>
  </si>
  <si>
    <t>ZxBc7V6yXx4ZOue-nEAM0g</t>
  </si>
  <si>
    <t>_jjWYDq1dWjUJfU7ELTYpA</t>
  </si>
  <si>
    <t>This place is legit.  Great burnt ends.  Meat is very well smoked.  Salad is so good.  Love the fast, Chipotle-style experience.  Get in and out quickly!  Love their banana pudding.  Wish they had fries too but it's a win for a BBQ joint in Arizona.  Can't go wrong.</t>
  </si>
  <si>
    <t>legit,good,their,wrong,</t>
  </si>
  <si>
    <t>elRLgWGodgbIX5wDv2M0JQ</t>
  </si>
  <si>
    <t>zMGhQqA1Hho808BuQr9I6A</t>
  </si>
  <si>
    <t>I absolutely love this place!  I have gone since last year and it's been an amazing experience from day one.  Christina is incredible.  She is so knowledgable and specializes is so many therapies.  I love the cupping, deep tissue, seaweed wrap, hot stones, and the list could go on for days.  The locations is great.  Staff is always so friendly, and the ambiance is perfect.  Lovw, love, love this place!</t>
  </si>
  <si>
    <t>last,amazing,incredible,knowledgable,many,deep,hot,great,friendly,perfect,one</t>
  </si>
  <si>
    <t>K8BjD5a50Lu1Qx3XD5MukQ</t>
  </si>
  <si>
    <t>cKgUCzMGuRgkbKXUsgeXUw</t>
  </si>
  <si>
    <t>By far my favorite Mexican place in the Valley.  Very good plates, and cocktails.  Their quac and elote are superb!  You can't go wrong with anything.  Love the tacos as well.</t>
  </si>
  <si>
    <t>my,favorite,Mexican,good,Their,superb,wrong,</t>
  </si>
  <si>
    <t>z-e23mhL8YQblsm36y1JAg</t>
  </si>
  <si>
    <t>pEW4vERzojY2zMk1hvp5kQ</t>
  </si>
  <si>
    <t>Had the best experience in your store on Sunday afternoon.  You have an associate named Debbie in the flower department that is a ray of sunlight and one of the kindest, most attentive, people I have ever met!!  Give her a raise!!!  She was so accomidating yo my husband and I looking for some flowers for a special occasion.  \n\nAlso, another Debbie came by when we were getting things wrapped up and she was also a joy to be around.  It's really a blessing to great employees that love their job but even more so to find people that make your shopping experience enjoyable.  Cheers to Fry's Marketplace Gilbert road for hiring people with incredible talent and service, as well as, The Debbie's for being such beautiful souls to be around!\n\nCheers, and btw Debbie, she LOVED the orchids.  \nThe Paxtons</t>
  </si>
  <si>
    <t>best,your,that,kindest,attentive,my,special,great,that,their,that,your,enjoyable,incredible,such,beautiful,one</t>
  </si>
  <si>
    <t>UdCsoxI3EQSCl0Tsv71jeA</t>
  </si>
  <si>
    <t>E4JyAzB5_2quptwtemyhYA</t>
  </si>
  <si>
    <t>This place is my JAM!! Surfer vibe with great eats.  I love their machaca burritos, french toast, pancakes, and fresh squeezed OJ.  Love their California hot sauce and great service!!!  They also make abelskivers for a special which is a nice treat!  Love this place - we are patrons a few times a week.</t>
  </si>
  <si>
    <t>my,great,their,french,fresh,squeezed,their,hot,great,special,which,nice,few,</t>
  </si>
  <si>
    <t>tSbmZGS4urECRMv1c4Ue2Q</t>
  </si>
  <si>
    <t>--2vR0DIsmQ6WfcSzKWigw</t>
  </si>
  <si>
    <t>GHS1rVjO-RMcRB6WJLpCDQ</t>
  </si>
  <si>
    <t>In Las Vegas kann man zwischen zwei verschiedenen Outlets, den Las Vegas Premium Outlets - North und South auswÃ¤hlen. Von der Auswahl und Anzahl der LÃ¤den hÃ¶rte sich das Outlet in der Downtown von Las Vegas interessanter an. Es war auch nur knapp 3 Kilometer von unserem Hotel entfernt.\n\nWer es einrichten kann, sollte hier frÃ¼h morgens zum Shoppen gehen, dann findet man bequem einen Parkplatz im Parkhaus und ist nicht der sengenden Hitze ausgesetzt. DarÃ¼ber hinaus hat man fast leere und aufgerÃ¤umte LÃ¤den ohne nervende DrÃ¤ngelei.\n\nIn den ca. 150 Stores findet man unter anderem Adidas, Benetton, Calvin Klein, Dolce &amp; Gabbana, Levi's\/Dockers Outlet, Nautica, Nike Factory Store, Polo Ralph Lauren Factory Store, Puma, Reebok, Timberland, Tommy Hilfiger und viele weitere.\n\nFÃ¼r das leibliche Wohl ist dort auch gesorgt. Man findet hier beispielsweise Amorino Gelato, Auntie Anne's Soft Pretzels, The Cheesecake Factory, Dairy Queen, Kung Pao Wok, South Philly Cheesesteaks &amp; Fries, Starbucks Coffee und Subway.\n\nUnser zweiter Besuch am Nachmittag war allerdings nicht so angenehm. Die Parkplatzsuche war im Parkhaus doch sehr mÃ¼hevoll und die LÃ¤den waren sehr voll. Sehr unangenehm empfand ich die unertrÃ¤gliche Hitze und der stÃ¤ndige Wechsel in die klimatisierten Stores. \n\nDie Premium Outlets North sind tÃ¤glich geÃ¶ffnet. Die Ã–ffnungszeiten sind von Montag bis Samstag von 9.00 Uhr bis 21.00 Uhr und am Sonntag von 9.00 Uhr bis 20.00 Uhr. Insgesamt fand ich die Angebote und Reduzierungen nicht so reizvoll, kann aber auch daran liegen, dass der letzte USA-Urlaub noch nicht so lange her ist. Wer noch weiterfÃ¤hrt, kann in anderen Outlets sicherlich bessere SchnÃ¤ppchen machen.</t>
  </si>
  <si>
    <t>und,und,Es,einrichten,hier,und,ist,sengenden,hier,doch,voll,stÃ¤ndige,die,und,daran,her,anderen,3,150,9.00,21.00,9.00,20.00</t>
  </si>
  <si>
    <t>X3D0QWlY77VSSpAZZByjjQ</t>
  </si>
  <si>
    <t>AV6weBrZFFBfRGCbcRGO4g</t>
  </si>
  <si>
    <t>Unser Startpunkt fÃ¼r unseren Bummel Ã¼ber den Las Vegas Boulevard war das Luxor Hotel and Casino, das sich am sÃ¼dlichen Ende in der NÃ¤he des McCarran-Flughafen befindet. Wir hatten hier kurz nach der ErÃ¶ffnung im Jahre 1993 dort mal Ã¼bernachtet und damals war dieses Hotel in Form einer schwarzen Glaspyramide eine Sensation.\n\nHinter dem Hotel steht ein Parkhaus mit kostenfreien ParkplÃ¤tzen zur VerfÃ¼gung. Vom Durchgang in das Kasino konnte man die schÃ¶ne und groÃŸe Poolanlage bewundern. Als wir damals dort Ã¼bernachtet hatten, gab es im Inneren einen FluÃŸ mit FÃ¤hren, die die GÃ¤ste zu den AufzÃ¼gen fuhren. Dieser Service  wurde aber mittlerweile eingestellt, da sich dies in der Praxis als nicht so zweckmÃ¤ÃŸig erwiesen hat.\n\nDas Luxor wurde in 18 Monaten gebaut mit einem Budget von 400 Millionen Dollar. 1998 kamen zur 107 Meter hohen Pyramide dann noch 2 Tower dazu, um die BettenkapazitÃ¤t zu erhÃ¶hen. Es hat mittlerweile 4.400 Betten und hat es damit in die Top Ten der grÃ¶ÃŸten Hotels geschafft. Vom Strip ausgesehen, kann man den Nachbau der GroÃŸen Sphinx von Gizeh im MaÃŸstab 1:2 bewundern.\n\nDas groÃŸe Casino mit 11.000 mÂ² verfÃ¼gt Ã¼ber 106 Spieltische mit Blackjack, Craps, Roulette, Baccarat, Poker, Pai Gow Poker, Sportsbook und mehr als 2.000 Slots, Videopoker- und VideokenogerÃ¤te. DarÃ¼ber hinaus gibt es fÃ¼r die reicheren GÃ¤ste einen Players Club den sogenannten \M life Players Club\.\n\nDas Interieur ist im Hotel natÃ¼rlich dem Thema Ã„gypten gewidmet. Im Hotel gibt es diverse Shows, Restaurants, EinkaufsmÃ¶glichkeiten und vieles mehr. Von der Pyramidenspitze leuchtet ein krÃ¤ftiger Lichtstrahl senkrecht in den Himmel. Das Hotel ist mit dem Mandalay Bay und dem Excalibur mit einer kostenfreien Monorail verbunden.\n\nWir waren nur kurz im Hotel, da es in Las Vegas mittlerweile viele neuere und interessantere Hotels gibt.</t>
  </si>
  <si>
    <t>hier,mal,dem,kostenfreien,bewundern,erwiesen,einem,die,und,diverse,und,mit,und,1993,18,400,1998,107,2,4.400,1:2,11.000,106,2.000</t>
  </si>
  <si>
    <t>p5kjpfVxtCfJpYJ_WPCvXQ</t>
  </si>
  <si>
    <t>IB8zLlGraOg9LU7qQVLPyg</t>
  </si>
  <si>
    <t>Nach unserem enttÃ¤uschenden Besuch im Outlet Center haben wir mal die Fashion Show Mall angetestet, die sich gegenÃ¼ber vom Hotel Wynn befindet. Sie liegt unmittelbar am Las Vegas Boulevard und wurde im Jahre 1981 erÃ¶ffnet. Vom Strip aus erkennt man die Mall an der futuristisch wirkenden Ãœberdachung.\n\nZu der Mall gehÃ¶rt ein groÃŸes Parkhaus, wo man kostenfrei parken kann. FÃ¼r das kostenfreie WLAN mÃ¼sste man sich mit der Mailadresse registrieren. Finde ich nicht so schÃ¶n, wenn man dann anschlieÃŸend mit Werbemails zugeschÃ¼ttet wird.\n\nNeben unzÃ¤hligen Stores aller erdenklichen Designer gibt es auch noch Department Stores wie Macy's und Bloomingdales. Bei mehr als 250 GeschÃ¤ften kann jeder etwas passendes finden. Ich persÃ¶nlich war mit der Auswahl und den Angeboten sehr zufrieden.\n\nHerzstÃ¼ck des Einkaufszentrums ist eine groÃŸe BÃ¼hne mit Laufsteg, wo regelmÃ¤ÃŸig eine Modenschau fÃ¼r die Kunden stattfindet. FÃ¼r das leibliche Wohl stehen in der Fashion Show Mall verschiedene Restaurants wie die \California Pizza Kitchen\ oder \The Capital Grille\ zur Auswahl.\n\nDie Fashion Show Mall ist selbstverstÃ¤ndlich jeden Tag geÃ¶ffnet. Von Montag bis Samstag kann man in der Zeit von 10.00 Uhr bis 21.00 Uhr und am Sonntag von 11.00 Uhr bis 19.00 Uhr hier einkaufen.\n\nDieses Shoppingcenter ist wirklich empfehlenswert und eine gute Alternative zu den Outlets. Wer nicht nur nach der Suche nach den High End Designern ist, ist hier gut aufgehoben.</t>
  </si>
  <si>
    <t>Nach,mal,wirkenden,parken,FÃ¼r,wenn,auch,GeschÃ¤ften,finden,persÃ¶nlich,ist,eine,FÃ¼r,verschiedene,selbstverstÃ¤ndlich,hier,wirklich,den,den,High,Designern,ist,hier,vom,1981,250,10.00,21.00,11.00,19.00</t>
  </si>
  <si>
    <t>FcI2aAfGcNLUAvxJw0GhlA</t>
  </si>
  <si>
    <t>NlNZgDWJhOYz9zoKE2ydMQ</t>
  </si>
  <si>
    <t>Eine der schÃ¶nsten Einkaufspassagen sind sicherlich die Grand Canal Shoppes, die sich im Venetian Ressort befinden und im Jahre 1999 erÃ¶ffnet wurde. Leider waren wir ein wenig spÃ¤t dran, so dass alle GeschÃ¤fte schon geschlossen waren.\n\nWie auch in vielen anderen Casino Shoppingmeilen hat man auch hier einen kÃ¼nstlichen Himmel installiert. Zusammen mit dem Nachbau des \Canale Grande\ und den Gondeln wirkt das sehr edel. Der 400 Meter lange Kanal kann auch per Gondelfahrt befahren werden. Ein weiteres Highlight ist der Markusplatz mit StraÃŸenkÃ¼nstlern, der sogenannten Streetmosphere und lauschigen CafÃ©s.\n\nIn der Einkaufspassage mit Kopfsteinpflaster findet man luxuriÃ¶se GeschÃ¤fte, Galerien und Boutiquen. Neben Kunsthandwerk findet man hier Designermarken in 80 verschiedenen Stores. Unter anderem findet man hier Barneys New York, ChloÃ©, Diane von Furstenburg, Michael Kors, Tory Burch und Piaget.\n\nFÃ¼r das leibliche Wohl sorgen hier unzÃ¤hlige Restaurants. Hervorzuheben sind hier Emeril Lagasse's Table 10, Wolfgang Puck's CUT, Shimon Bokava's SUSHISAMBA und Buddy \Cake Boss\ V's Ristorante, die auf Sternekoch-Niveau kochen.\n\nDie Grand Canal Shoppes sind von Sonntag bis Donnerstag von 10.00 Uhr bis 23.00 Uhr und Freitag und Samstag von 10.00 Uhr bis 24.00 Uhr geÃ¶ffnet. Ein wirklich sehenswertes und einzigartiges Shopping-Center.</t>
  </si>
  <si>
    <t>Einkaufspassagen,auch,hier,werden,hier,hier,Piaget.\n\nFÃ¼r,hier,hier,wirklich,1999,400,80,10,10.00,23.00,10.00,24.00</t>
  </si>
  <si>
    <t>GBWW9kvI4P7gtc6W9mT48A</t>
  </si>
  <si>
    <t>El4FC8jcawUVgw_0EIcbaQ</t>
  </si>
  <si>
    <t>Das MGM Grand ist mit seinen 6.853 Zimmern eines der grÃ¶ÃŸten Hotels am Las Vegas Boulevard und in der Welt. Als ich 1994 in Las Vegas war, hatte das Hotel erst im Dezember 1993 erÃ¶ffnet und war damals das Highlight am Strip.\n\nDas Markenzeichen und Stilelement ist natÃ¼rlich der brÃ¼llende LÃ¶we und bis ins Jahre 1997 betrat man das Hotel und Casino durch einen LÃ¶wenkopf. Im asiatischen Raum sieht man den LÃ¶wen eher als UnglÃ¼cksbringer, so dass man den Eingangsbereich nochmals extra umgestaltet hat.\n\nDas luxuriÃ¶se Hotel lÃ¤sst keine WÃ¼nsche offen. So gibt es beispielsweise eine riesige tropische Poollandschaft mit vier Pools, dem kÃ¼nstlichen Fluss Backlot River, BrÃ¼cken, FontÃ¤nen und WasserfÃ¤lle. DarÃ¼ber hinaus gibt es die Einkaufspromenade Studio Walk mit 10.700 mÂ² und die Star Lane mit kleineren Shops.\n\nBekannt ist das Hotel aufgrund der gigantisch groÃŸen MGM Grand Garden Arena mit Ã¼ber 17.000 SitzplÃ¤tzen. Hier finden auch immer wieder grÃ¶ÃŸere Veranstaltungen und BoxkÃ¤mpfe statt. FÃ¼r den Hollywoodstreifen Ocean's Eleven diente das Hotel zeitweise als Filmkulisse.\n\nDas Casino ist mit seinen 16.000 mÂ² gigantisch groÃŸ und verfÃ¼gt Ã¼ber 165 Spieltische, wie Blackjack, Poker, Roulette, Craps, Let It Ride, Baccarat, Keno, Sportsbook, Slots, Videopoker, Videokeno. FÃ¼r die reicheren Besucher gibt es einenPlayers Club, den sogenannten \M life Players Club\.\n\nEin wirklich riesiges Hotel, das mit seiner guten Lage punktet und Zimmer wurden 2011\/2012 aufwendig renoviert. Von der Optik ist es nicht ganz mein Geschmack.</t>
  </si>
  <si>
    <t>Zimmern,und,und,brÃ¼llende,und,extra,luxuriÃ¶se,gibt,beispielsweise,eine,vier,mit,finden,auch,und,verfÃ¼gt,FÃ¼r,wirklich,und,nicht,6.853,1994,1993,1997,10.700,17.000,16.000,165,2011\/2012</t>
  </si>
  <si>
    <t>DOWDS3EmqheH7SN3O5zOZQ</t>
  </si>
  <si>
    <t>bAa0ue-BJychrcJZd-xSzw</t>
  </si>
  <si>
    <t>Wer mehrere Tage in Las Vegas ist, sollte s nicht versÃ¤umen einen Ausflug nach Boulder City zu unternehmen. Hier befindet sich 50 Kilometer sÃ¼dÃ¶stlich von Las Vegas der Lake Mead und der Hoover Staudamm.\n\nDer Lake Mead ist im Jahre 1936 als kÃ¼nstlicher Stausee des Colorado River entstanden. Wenn man Ã¼ber den HÃ¼gel von Boulder City fÃ¤hrt hat man vom Berg aus einen ersten schÃ¶nen Blick auf den See. Noch besser ist der Blick vom Lakemead Overlook der links von der StraÃŸe abgeht.\n\nDas Gebiet des Lake Mead ist hauptsÃ¤chlich auf TagesausflÃ¼gler eingerichtet, so gibt es lediglich ein paar Hausboote mit ÃœbernachtungsmÃ¶glichkeiten. Am Boulder Beach kann man eine Bootstour buchen oder den Lake Mead zum Baden oder Angeln nutzen.\n\nSehr auffÃ¤llig ist der dramatische Wasserverlust, der durch die jahrelange DÃ¼rre biblischen AusmaÃŸes und die Wasserversorgung des Umlandes mit Millionen von Einwohnern und Touristen verursacht wurde. Das Schmelz- und Regenwasser aus den Rocky Mountains kann dies momentan nicht mehr ausgleichen Man kann dies sehr leicht am weiÃŸen Strandstreifen und den groÃŸen Inseln erkennen.\n\nAls weiteres Highlight kann man sich den Hoover Dam anschauen mit seiner gewaltigen Staumauer. Auch hier hat man einen fantastischen Blick auf den Lake Mead.\n\nDer Lake Mead liegt in der sogenannten Lake Mead National Recreation Area, dieses Erholungsgebiet ist unter der Verwaltung des National Park Service. Eine wirklich schÃ¶ne Abwechslung zur Glitzerwelt von Las Vegas.</t>
  </si>
  <si>
    <t>nicht,Hier,entstanden,Wenn,gibt,lediglich,ist,Touristen,momentan,nicht,leicht,Strandstreifen,hier,Erholungsgebiet,wirklich,50,1936,vom</t>
  </si>
  <si>
    <t>C_Ge1RmpxsWyxnLnXCHDrw</t>
  </si>
  <si>
    <t>3xmfT7l3xNH5LK1dLzfvGw</t>
  </si>
  <si>
    <t>Bei meinem letzten Besuch in Las Vegas habe ich es endlich mal geschafft die Fremont Street Experience zu besuchen. Hierbei handelt es sich um eine 30 Meter hohe kuppelartige Ãœberdachung, die eine 500 Meter lange FuÃŸgÃ¤ngerzone Ã¼berspannt. \n\nDie Fremont Street Experience gibt es jetzt seit 1995 und wurde von den dort ansÃ¤ssigen Casino Betreibern mit dem Ziel entwickelt, mehr Besucher in den alten ursprÃ¼nglichen Downtown-Bereich zu locken. Das dort befindliche Golden Nugget ist das erste Casino Hotel, das dort im Jahre 1925 erÃ¶ffnet wurde.\n\nAuf der Unterseite des Tonnendachs wird stÃ¼ndlich von 18.00 Uhr - 24.00 Uhr eine Lightshow vorgefÃ¼hrt. Hierzu schalten die  angrenzenden Casinos die Beleuchtung aus und es wird eine StraÃŸe gesperrt, die die Fremont Street Experience kreuzt. Mit 12,5 Millionen LEDs und 220 Lautsprechern wird den Besuchern eine beeindruckende Show geboten.\n\nWer mutig genug und schwindelfrei ist, kann unter dem Dach an einem Seil befestigt entlanggleiten. Je nach Art und Zeitpunkt kosten die Tickets zwischen 20 und 45 Dollar. DarÃ¼ber hinaus werden auf zwei BÃ¼hnen Gratiskonzerte fÃ¼r die Besucher angeboten.\n\nAuf kreisrunden Markierungen kÃ¶nnen verschiedene KÃ¼nstler performen, um von den GÃ¤sten ein Trinkgeld zu erhalten. Aber auch etliche leicht bekleidete Performer versuchen die Touristen fÃ¼r ein gemeinsames Bild anzulocken, um damit ein paar Dollars zu verdienen. Angenehm fand ich, dass keiner der kostÃ¼mierten oder angemalten Performer die Touristen bedrÃ¤ngt oder angefasst hat.\n\nDie Anreise ist problemlos mit dem eigenen Auto, einem Taxi oder dem Bus. Parken kann man in den Casinos, einem Parkhaus oder den umliegenden StraÃŸen. Wir hatten keine Probleme einen Parkplatz zu finden. In der nÃ¤heren Umgebung haben wir uns sicher gefÃ¼hlt, denn auch das Umfeld ist durch Museen, Music Clubs und Restaurants aufgewertet worden.\n\nIch kann einen Besuch absolut empfehlen.</t>
  </si>
  <si>
    <t>mal,ursprÃ¼nglichen,Jahre,wird,stÃ¼ndlich,angrenzenden,wird,gesperrt,die,Lautsprechern,wird,Besuchern,schwindelfrei,einem,entlanggleiten,und,werden,verschiedene,leicht,die,anzulocken,Touristen,Anreise,ist,einem,Parken,den,einem,umliegenden,hatten,auch,30,500,1995,1925,18.00,24.00,220,20,45,zu</t>
  </si>
  <si>
    <t>CC0kHI2mVkdsQWVUx3W2pg</t>
  </si>
  <si>
    <t>t-o_Sraneime4DDhWrQRBA</t>
  </si>
  <si>
    <t>Unser eher bescheidenes Motel war in der NÃ¤he des riesigen Wynn Las Vegas Hotel, auf das wir immer neidisch schauten. Es ist ein Luxushotel, das im Jahre 2005 erÃ¶ffnet wurde und nach dem Immobilienmogul Steve Wynn benannt wurde. Gleich daneben ist das im gleichen Stil gebaute Schwesternhotel Encore.\n\nBei seiner ErÃ¶ffnung war es das teuerste Hotel am Strip und auf der Welt. Mir war vor zwei Jahren nicht klar, dass dies ebenfalls ein Casino-Hotel ist, da das Wynn mit keinen von der StraÃŸe zu bewundernden Attraktionen Besucher anlockt. Sehr sehenswert ist der \Lake of Dreams\</t>
  </si>
  <si>
    <t>immer,Es,ist,nach,Stil,gebaute,und,bewundernden,ist,2005</t>
  </si>
  <si>
    <t>tTs6vjzf5Mvhs4aOAJjtXQ</t>
  </si>
  <si>
    <t>Ka00H3EHLLiPNpMj1V4Hcw</t>
  </si>
  <si>
    <t>Wenn man auf dem Strip zu FuÃŸ unterwegs ist, sollte man es nicht versÃ¤umen, auch mal in die LINQ Promenade abzubiegen. Sie befindet sich gegenÃ¼ber vom Caesars Palace zwischen dem Hotel The LINQ Resort and Casino und dem Flamingo Hotel.\n\nErÃ¶ffnet wurde diese Flaniermeile am 1. April 2014 und ist meines Erachtens eine wirkliche Bereicherung fÃ¼r diese Gegend. Erbaut wurde das Areal von der Caesars Entertainment und mit der SÃ¤ngerin Britney Spears feierlich erÃ¶ffnet.\n\nDie schÃ¶n gestaltete Promenade bietet den Besuchern 400 GeschÃ¤fte und Restaurants in einer 200.000 Quadratmeter groÃŸen FlÃ¤che an. Am Ende der StraÃŸe wartet auf die GÃ¤ste die Hauptattraktion, der High Roller, ein 167 Meter hohes Riesenrad und damit das grÃ¶ÃŸte der Welt.\n\nUnter anderem befinden sich auf der Promenade O'Shea's Casino, Chayo, The Haute Doggery Hot Dog shop, Off the Strip Bistro, In-N-Out Burger, Sprinkles Cupcakes, Starbucks, Ghirardelli, Yard House, Tilted Kilt and Flour &amp; Barley. Shops include Photo &amp; Go, Pier 30, Bella Scarpa, 12A.M. Run, Chilli Beans, Goorin Bros. and Ruby Blue. \n\nBei In-N-Out Burger wird man zu den Hauptzeiten sicherlich lange warten mÃ¼ssen, denn die AbsperrbÃ¤nder lassen dies erahnen. Sicherlich momentan die beliebteste Burgerkette an der WestkÃ¼ste. Bei unserem Besuch, kurz vor Halloween, waren Ã¼berall gruselige Gestalten aufgestellt. Eine wirklich tolle Idee, die bei den Besuchern der Promenade sehr gut ankam.\n\nEine weitere Attraktion der LINQ Promenade ist die Brooklyn Bowl, ein Musikveranstaltungsort mit einer KapazitÃ¤t von mehr als 2.000 Konzertbesuchern. Brooklyn Bowl verfÃ¼gt darÃ¼ber hinaus Ã¼ber ein Restaurant, 32 Bowlingbahnen, nÃ¤chtliche Live-Auftritte und einen Nachtclub.\n\nEinen Besuch der LINQ Promenade kann ich absolut empfehlen.</t>
  </si>
  <si>
    <t>Wenn,nicht,auch,die,und,ist,gestaltete,Out,wird,Hauptzeiten,sicherlich,Sicherlich,wirklich,verfÃ¼gt,nÃ¤chtliche,vom,1,2014,400,200.000,167,30,12A.M.,2.000,32</t>
  </si>
  <si>
    <t>ppAuTH4hXDcfEiU3nAen-g</t>
  </si>
  <si>
    <t>7fsAew2vBXJ05QlOu9d_lA</t>
  </si>
  <si>
    <t>Bei unserem Bummel durch die Casinos am Las Vegas Boulevard, hatten wir den Coffeeshop \The Coffee Bean &amp; Tea Leaf\ im Venetian Hotel entdeckt und uns dort vom anstrengenden Spaziergang erholt. Er befindet sich gleich am Ende einer Rolltreppe und ist eher klein und Ã¼bersichtlich.\n\nWie ich spÃ¤ter nachlesen konnte, handelt es sich hier um eine im Jahre 1963 gegrÃ¼ndete Kette mit mittlerweile Ã¼ber 950 Shops rund um den Globus. In Deutschland gab es in KÃ¶ln am Heumarkt und in Aachen die ersten LÃ¤den, die aber mittlerweile wieder geschlossen sind.\n\nDie Aufmachung und das Interieur erinnert ein wenig an den groÃŸen Bruder Starbucks und das Angebot Ã¤hnelt sich auch stark. Neben Kaffee und Tee gibt es noch Ice Blended Drinks, GebÃ¤ck, Kuchen, Sandwiches und Joghurt Parfaits. \n\nVom freundlichen Personal wurden die Drinks fachmÃ¤nnisch mit Espresso-Extrakt, kombiniert mit Milch, Eis und GetrÃ¤nkepulver gemixt, da passte jeder Handgriff. Der Salted Caramel schmeckte wirklich hervorragend. Allerdings fÃ¼r meinen Geschmack ein wenig zu sÃ¼ÃŸ, da hatte man wohl sehr viel Caramel Sirup in den Drink gekippt.\n\nIn Las Vegas gibt es knapp 20 Filialen dieser Kette und die Preise sind ein wenig niedriger als beim groÃŸen Bruder Starbucks. Ich meine, dass wir knapp 8 Dollar fÃ¼r den Drink bezahlt haben. Trotzdem waren die Preise in Las Vegas auch hier unverschÃ¤mt hoch, wie wir spÃ¤ter in Kalifornien feststellen konnten.</t>
  </si>
  <si>
    <t>Leaf\,und,nachlesen,und,Personal,und,passte,wirklich,den,beim,knapp,hier,1963,950,\n\nVom,20,8</t>
  </si>
  <si>
    <t>El28CtPV5fnMXyofHoGhoA</t>
  </si>
  <si>
    <t>r_BrIgzYcwo1NAuG9dLbpg</t>
  </si>
  <si>
    <t>Food and drink: One of my favourite places for vegetarian spring rolls in the city - the mushrooms add a unique and hearty flavour. Pad thai (tofu &amp; veggie) is good but not as authentic as some other restaurants (like SukhoThai). They also have good beer and drink selections.\n\nAtmosphere: Fun and bustling! Can get quite busy though so be prepared for a wait if you don't have a reso.</t>
  </si>
  <si>
    <t>my,favourite,vegetarian,unique,hearty,thai,veggie,good,authentic,other,good,bustling,busy,One</t>
  </si>
  <si>
    <t>jIgYSZAWS0TX4097BN1u8g</t>
  </si>
  <si>
    <t>q5xrVJ4kivx_yEfJeOKNYQ</t>
  </si>
  <si>
    <t>Food and drink: As a vegetarian, the options are simple and somewhat limited but very well executed. I loved the olives, manchego cheese, and patatas bravas. The preparation highlights the ingredients themselves and doesn't leave you feeling heavy after the meal. They can also adjust the dish to half-portions so you can try more items. I loved my cocktail (one of the best I've had) - mezcal with lemon\/lime, etc.\n\nService and atmosphere: Absolutely love the atmosphere - dimly lit, cozy and bustling, great for a Saturday night. Be sure to make a reso well in advance though as it books up quick! The waiters are great at providing suggestions - trust them, they won't guide you astray. We also had a mix-up with what we thought we ordered and what we got, but the staff was quick to adjust our bill - kudos!</t>
  </si>
  <si>
    <t>simple,limited,heavy,half,more,my,best,lit,cozy,bustling,great,sure,great,quick,our,one</t>
  </si>
  <si>
    <t>A0huNIEYLjoM2JBDjm_hXA</t>
  </si>
  <si>
    <t>_cjPEH9wXhKS-HQe_U3M4Q</t>
  </si>
  <si>
    <t>Food and drink: I loved the goat cheese quiche. The crust was buttery and thin, and the quiche was creamy and fluffy - there was tons of goat cheese and butter but somehow I still walked away feeling light. The arugula salad on the side was a perfect balance to the richness of the tart, with very fresh greens and a simple, light dressing on top. The drip coffee was also delicious and they were prompt at refilling our cups.\n\nService and atmosphere: I love that you can make reservations for weekend brunch. I requested a seat in their backroom because of the height of the ceilings, the sun that streams in from their floor-to-ceiling windows, and the patio that it overlooks in the back. Interesting french-inspired decor on the walls too</t>
  </si>
  <si>
    <t>thin,creamy,perfect,fresh,simple,light,delicious,prompt,our,that,their,that,their,Interesting,french,</t>
  </si>
  <si>
    <t>IVhBjuA0HZxKJx9BbOv1UA</t>
  </si>
  <si>
    <t>QaxDKkqYTtVYZJcqBNTnvQ</t>
  </si>
  <si>
    <t>Food and drink: The dumplings are amazing - flavourful and not oily \/ heavy (when steamed). I had the chive, mushroom and vermicelli dumplings and will definitely be back for more. Good value for money! I would recommend sticking to the dumplings though - had the green onion pancakes and it was pretty flavourless, not well salted, and quite greasy. A friend had the xiao long bun but wasn't quite what he expected (though still decent overall). \n\nService and atmosphere: It is definitely your basic setting with old cafeteria style tables and booths that don't feel all that clean. The plus is you can see into the kitchen and watch them make your food, so you know how fresh everything actually is. Service was pretty slow because they seemed to be prioritising delivery orders. Also be careful - they only take cash and debit.</t>
  </si>
  <si>
    <t>amazing,flavourful,heavy,chive,more,Good,green,xiao,long,decent,your,basic,old,that,that,clean,your,fresh,slow,careful,</t>
  </si>
  <si>
    <t>uWEVKKAv_iApvT12U-T--w</t>
  </si>
  <si>
    <t>iGEvDk6hsizigmXhDKs2Vg</t>
  </si>
  <si>
    <t>Food: I love the tacos here - probably the best in the city! The only reason I didn't give them a 5\/5 is the limited vegetarian selection - the mushroom cactus taco is delicious but I'd love a bit of variety once in a while. The ingredients are definitely fresh - so fresh that they can run out if you visit at the end of the day.\n\nService and atmosphere: It is a TINY place that is always full, with only one shared table and some standing room. Be prepared to get cozy with some strangers or be eating on the street. Especially difficult since the tacos are overflowing and can be quite messy... Also, beware - they only take cash.</t>
  </si>
  <si>
    <t>best,only,limited,vegetarian,delicious,fresh,fresh,TINY,that,full,prepared,cozy,difficult,messy,5\/5,one</t>
  </si>
  <si>
    <t>bnYe_VIgD7HD7jvY0o0XSQ</t>
  </si>
  <si>
    <t>fh8a_k9oslEDSHbmJLzUrQ</t>
  </si>
  <si>
    <t>Loved the gelato here! I had the roasted oolong tea and it was delicious! The flavours definitely skew towards the more HK-inspired choices which is nice!\n\nYou can sample flavours before ordering - I tried the black sesame which was good but surprisingly had whole black sesame seeds in it, so not as creamy and smooth of a texture as I was expecting.</t>
  </si>
  <si>
    <t>roasted,oolong,delicious,more,which,black,which,good,whole,black,creamy,smooth,</t>
  </si>
  <si>
    <t>pMODihaHKKWT1PwuUj2s2Q</t>
  </si>
  <si>
    <t>jrrNP2Ait97pp3Z6oVQtPA</t>
  </si>
  <si>
    <t>Fantastic frozen yogurt! I love that they make it with greek yogurt, giving it a bit of a tarter taste without being overly sweet. The topic choices are fun too - I went with the Hawaiian-inspired one, with peach preserves, coconut flakes and white chocolate shavings. Yum! \n\nThe portion sizes are good - the mini is perfect for one, or okay to share for two if you're stuffed from all the other good eats in Kensington</t>
  </si>
  <si>
    <t>Fantastic,frozen,greek,tarter,sweet,fun,white,good,perfect,okay,all,other,good,one,two</t>
  </si>
  <si>
    <t>3UVLVZq3KF2dpBoUYehDog</t>
  </si>
  <si>
    <t>BUcTdN-rNE8urCCQuxSOQA</t>
  </si>
  <si>
    <t>Food and drink: They have a few vegetarian options which I appreciated. My favourite was the steamed mushroom &amp; tofu dumplings. The melons ones were okay but less flavourful. I also enjoyed the green onion pancake (well salted) and the sesame rice balls for dessert (warm and fresh with a good amount of black sesame inside). Overall a good experience!</t>
  </si>
  <si>
    <t>few,vegetarian,which,My,steamed,okay,flavourful,green,sesame,warm,fresh,good,black,good,</t>
  </si>
  <si>
    <t>rYNPOXYZTRxxZ1WFrfYbqw</t>
  </si>
  <si>
    <t>Rcawf6aCHdLZe7mTLxlcLQ</t>
  </si>
  <si>
    <t>Fantastic tiramisu - one of the best I've had! Creamy, not too sweet yet still flavourful. I always make a visit when in Montreal!\n\nAlso, the dark chocolate crunchy pearls are a great munching snack.</t>
  </si>
  <si>
    <t>Fantastic,best,sweet,flavourful,dark,great,one</t>
  </si>
  <si>
    <t>_lwl3uswZd5zMYmKQjo1Nw</t>
  </si>
  <si>
    <t>G8qvbhfbCyMAeZzYrbmZxA</t>
  </si>
  <si>
    <t>Food was good but service was lacking. \n\nLoved the artichokes - never had them quite so good! Also tried the avocado jicama but it was underwhelming. \n\nCocktails were superb: highly recommend the bandito - nice smoky flavour with the mezcal balanced with some spice and salt on the rim. Perfection!\n\nService was mediocre at best. The server was uninterested and mildly rude which left a bad taste.</t>
  </si>
  <si>
    <t>good,good,underwhelming,superb,nice,smoky,mediocre,uninterested,rude,which,bad,</t>
  </si>
  <si>
    <t>Srgxe7Ox-E71UCTKExrSRg</t>
  </si>
  <si>
    <t>QrTvQw_aZOLk_8FZ8tQ_-w</t>
  </si>
  <si>
    <t>My friend and I came here last night for a late dinner. We headed to the bar section and found table seating in prime bar real estate. Neither one of us are beer drinkers, but this establishment has an excellent world wide selection that we were able to choose favourites from past trips. She chose a Belgium beer (with hint of raspberries) and I chose the Hobgoblin English ale. Ah, it was an excellent choice! \n\nWe ordered the sliders, frites and cheese platter. We had quite the sumptuous dinner I must admit. The sliders were moist and satisfying. I have come to the conclusion that I can no longer enjoy a burger because it's too much food. The slider is just the right amount of burger for me. In hindsight, we could have shared the frites but from previous networking experiences, I am always served small platters of frites that I made that mistake in ordering. Nevertheless, the food was delicious and satisfying.\n\nI love cheese and the idea of pairing it with beer is a nice concept that to my uninformed mind, has been going around for ages!  Apparently, the cheese bring out the flavour of hops because they are complementary, having the same origins (grass).  In some ways, it reminded me of the ploughman's lunch I had in the UK, and maybe next time, I will stick to only the cheese platter to truly enjoy the flavours.\n\nThe atmosphere itself is very alive and fun, no doubt aided by live music (cover band) and the beer flowing from the tap!  The sights around were easy on the eye (no need for beer enhancement), and the service was friendly, helpful and efficient. I felt very comfortable in this establishment. I had this silly notion you had to be a beer snob\/drinker to truly enjoy it but it's not true. \n\nA fun time was had by us, and we will surely be visiting this spot once again.</t>
  </si>
  <si>
    <t>My,last,late,prime,real,excellent,wide,able,past,excellent,quite,sumptuous,moist,satisfying,much,right,previous,small,that,delicious,nice,my,uninformed,complementary,same,next,flavours.\n\nThe,alive,fun,live,easy,friendly,helpful,efficient,comfortable,silly,true,one</t>
  </si>
  <si>
    <t>XgdwFUnF86aCH7z91KmaRg</t>
  </si>
  <si>
    <t>thzyiQZb16zD8wMliaEfRQ</t>
  </si>
  <si>
    <t>This place hit the spot for  a late Saturday lunch. Their $6.50 lunch special is a steal (for TO sushi prices). I ordered the california and salmon roll. Miso soup and salad is included. Additionally, I ordered gyoza (which I did not like b\/c it was not vegetable gyoza). Clearly, I had no intentions of eating dinner! The starter is unnecessary given the amount of food. Washed it down with green tea. \nSatisfied tummy!</t>
  </si>
  <si>
    <t>late,Their,Miso,which,vegetable,unnecessary,green,\nSatisfied,6.50</t>
  </si>
  <si>
    <t>3j7YJhnDyQwbDZEYQzfvdQ</t>
  </si>
  <si>
    <t>zYh_8ieZffLp2qg15AELrQ</t>
  </si>
  <si>
    <t>I love libraries and I strongly believe they should be publicly funded and supported. I view great movies and documentaries, and read non-fiction and fiction books, all free of charge!  But I would not recommend this library for studying purposes! It's pretty chatty and a bit loud.</t>
  </si>
  <si>
    <t>great,non,free,chatty,loud,</t>
  </si>
  <si>
    <t>GKgItN-ELXIQ_RZYEUFKsQ</t>
  </si>
  <si>
    <t>nFnzfL-Ism--Uci4S2I4Ug</t>
  </si>
  <si>
    <t>The unofficial Scotiabank meeting room!  On a given day\/time, you will see many bankers congregating in serious and \/or casual conversations over coffee.  The franchise operates efficiently and the service is top notch. Even with long line-ups, they service all customers with a smile and speedily.</t>
  </si>
  <si>
    <t>unofficial,many,serious,casual,top,long,\/or</t>
  </si>
  <si>
    <t>GAjv58sjuwNAnrBCncbxNw</t>
  </si>
  <si>
    <t>52R7FGPqbuV6FIV2BDYPTA</t>
  </si>
  <si>
    <t>The man candy behind the counter was what brought me inside on such a wonderful and sunny day! The staff is very lovely to talk to and to look at. I ordered the masala chai tea, which was quite subtle and not as strong as I thought it would be.\n\nThe place itself did need a bit of dusting and cleaning. I sat near the window and the table beside me had a dirty plate. This remained there throughout my entire time, although the coffee guy came by several times to serve the other table near the window!\n\nI am certain the food is delicious and the different coffees are well made, but they need to keep their tables clean. They are very handsome clean men, they can shift that cleanliness habit to their tables.</t>
  </si>
  <si>
    <t>such,wonderful,sunny,lovely,which,subtle,strong,dirty,my,entire,several,other,certain,delicious,different,their,clean,handsome,clean,their,</t>
  </si>
  <si>
    <t>glxs4sqv1EFRauYfiUh2wQ</t>
  </si>
  <si>
    <t>JsAjP49bCk9KjJmmmjyM4w</t>
  </si>
  <si>
    <t>I had the turkey &amp; brie sandwich and a tea. Had I ventured furthered inside, I would have discovered the deliciously seductive French pastries lining the window display. My sandwich made for a satisfying lunch (~$8).  I stayed for over an hour reading my book and no one gave me grief. Bear in mind, there are only 3 2-person tables inside!\n\nI will return next time to taste those French delicacies and the butter croissants people are raving about!</t>
  </si>
  <si>
    <t>seductive,French,My,my,next,French,3</t>
  </si>
  <si>
    <t>LCsr9RfXHCIsytM1pcfutw</t>
  </si>
  <si>
    <t>iKMLsX1Je7P3wAOEc9scDg</t>
  </si>
  <si>
    <t>This review is mostly for the cocktails workshop. I booked a cocktail making workshop and it was hands on! Our bartender \/ instructor, Zac, was incredible. Knowledgeable, funny, he made everyone in my group feel at ease. Before it took place, he was attentive to details - inquiring on what cocktails we would like to learn, inquiring on food allergies. Communications leading up to the workshop were very informative and took place at frequent intervals.\n\nHe set up 3 stations for my group of 6. He gave an informative talk on the tools used and the history of the cocktails. He set up everything we needed to make the individual cocktails. Although we were measuring our drinks and making them, the exact amounts of additional ingredients were poured in smaller, individual containers (for lack of a better word). To clarify, we poured the alcohol into the measuring cups. He gave us precise instructions on how to make each drink.\n\nIn total, we made 3 drinks: French 1875, a sparkling wine based cocktail, the sidecar, a Brandy based cocktail, and an Old Fashioned, a Bourbon based drink; 3 of the group members substituted the Old Fashioned for a chocolate martini. Of these, the French 1875 is my favourite. The sidecar felt strong, but I was able to eventually drink it. The Old Fashioned, was the strongest though. I sipped it very slowly. I was tipsy at the end of it, but I left informed on cocktails and the difference between shaken and stirred cocktails. Yes, there was a Bond question, courtesy of me!\n\nI highly recommend this cocktail making workshop!  It is fun!  It is so well organized and Zac took care of everything and made sure we were comfortable and enjoying ourselves. Before I forget, each drink came accompanied with a taste of their dishes: oysters, Bangkok salad and beet salad (matching the French 1875, the sidecar and the Old Fashioned (or martini for the others) respectively).\n\nI almost forget, we even got a complimentary shot! \n\nA group of us stayed for dinner. I had the cornish hen (half) in mole. Absolutely succulent.</t>
  </si>
  <si>
    <t>Our,incredible,Knowledgeable,funny,my,attentive,informative,frequent,my,informative,individual,our,exact,additional,smaller,individual,better,precise,French,French,my,favourite,strong,able,strongest,informed,fun,organized,sure,comfortable,their,French,complimentary,cornish,3,6,3,1875,3,1875,1875</t>
  </si>
  <si>
    <t>p33JDXNCiyxAAirDCLdMkw</t>
  </si>
  <si>
    <t>olllmpQVBHwOQmarQro2fw</t>
  </si>
  <si>
    <t>I've been twice for breakfast. The last time I ordered the poach egg (medium) and it was nicely cooked. The yolk was still runny...makes me wonder if this is medium cooked poach egg!  \n\nThe breakfast dishes come with home fries (which are nicely seasoned including onion and parsley flakes) and tomato and toast.\n\nMy complaint would be the expensive orange juice but I guess that happens when you stop drinking caffeinated drinks.\n\nThe restaurant was not busy (nor was it busy the last time I was there) and the service was friendly.\n\nWould I return here out of my own volition? No.</t>
  </si>
  <si>
    <t>last,runny,medium,which,parsley,expensive,orange,busy,busy,last,my,own,</t>
  </si>
  <si>
    <t>Ocq2tKwGOUJfwtfEJo1qGA</t>
  </si>
  <si>
    <t>GdiKn-JExlIHCQUDxQ9xgQ</t>
  </si>
  <si>
    <t>I decided to go w\/Ninja Movers based on the Yelp reviews and their estimate. No regrets.\n\nThe online quote is easy to fill out, and more easy to underestimate too! The confirmation over the phone was easy and pleasant. I had a few questions and was treated respectfully. I felt comfortable in having selected them at that point.\n\nOn the day of the move, Alex and the other gentleman whose name escapes me (sorry!), arrived a few minutes earlier. Alex went over the details explaining under what circumstances I could be charged more (running past the estimated quote time), what they were not liable for (damages\/items breaking). They then set to work.\n\nThey went above and beyond the call of duty. They helped me put some items I was not taking, including a larger furniture piece, to the curbside. They even carried the last remaining smaller items I was planning on taking myself! They were professional, friendly, and above all helpful. I never got a bad impression or felt they were shifty, untrustworthy movers.\n\nI gladly recommend them and will be using them again for future moves.</t>
  </si>
  <si>
    <t>their,online,easy,easy,easy,pleasant,few,comfortable,other,whose,few,liable,larger,last,smaller,professional,friendly,helpful,bad,shifty,untrustworthy,future,</t>
  </si>
  <si>
    <t>PmEleQIbrfVcB1yhj1xQfw</t>
  </si>
  <si>
    <t>NzmJJvTEotNCEduQUcIwBg</t>
  </si>
  <si>
    <t>Unimpressed with the service because I arrived and the barista turned away to fill out the coffee makers. I was running a bit late and I asked her if I could get a flat white. She did obliged. But I noticed that once I left, she turned around to go back to filling the coffee makers, but immediately dropped that task to serve the man who walked in seconds later!\n\nWhatever. I've experienced better at other Starbucks.</t>
  </si>
  <si>
    <t>flat,other,</t>
  </si>
  <si>
    <t>3qwHeaLGZvHSVzhc8DfSZw</t>
  </si>
  <si>
    <t>SAIrNOB4PtDA4gziNCucwg</t>
  </si>
  <si>
    <t>HATE  Nothing.\n\nDISLIKE  No cocktails on happy hour menu. They discontinued one of my favorite pastas ever.\n\nLIKE  The spaghetti and meatballs. The music. The atmosphere. The Aviation cocktail. Our mixologist Gerardo AKA the General Manager.\n\nLOVE  The (now-discontinued) Crabonara. The lasagna. Happy hour. The Moscow Mule.</t>
  </si>
  <si>
    <t>happy,my,favorite,Our,mixologist,Happy,one</t>
  </si>
  <si>
    <t>FZ1EC3KT3G4JDntswsARwg</t>
  </si>
  <si>
    <t>Q-qdb8Om_gE8dEqb_Ysejw</t>
  </si>
  <si>
    <t>HATE  Nothing.\n\nDISLIKE  Bartender said they only had one muddler for mojitos between three of them (granted it was their grand opening but please open prepared for that at least).\n\nLIKE  Concept of hologram dancers (but average execution). The Spanish \Bettie Page\ dancers and servers. Strawberry margarita. Shrimp and cucumber appetizer.  Overall theme and atmosphere.\n\nLOVE  Nothing.</t>
  </si>
  <si>
    <t>their,grand,prepared,hologram,average,Spanish,Overall,one,three</t>
  </si>
  <si>
    <t>gf_zwE9p48iKf4FiXKlVsg</t>
  </si>
  <si>
    <t>gTw6PENNGl68ZPUpYWP50A</t>
  </si>
  <si>
    <t>HATE  The server who took our order forgot to place it. After I checked on the status 30min later, he still didn't rectify his mistake. I had to ask another server to check on it so it could be ordered an hour later! To make matters worse, when I was paying for my check, the first server charged someone else's tab to my card!\n\nDISLIKE  We never got checked on after we received our drinks while we waited for the food the first time around.\n\nLIKE  The setup. The food. Open late.\n\nLOVE  Nothing.</t>
  </si>
  <si>
    <t>our,his,worse,my,first,my,our,first,</t>
  </si>
  <si>
    <t>bqmkSMxNolHGG_gDQhErmQ</t>
  </si>
  <si>
    <t>VHZPbCbIPHEkKOotdCTiow</t>
  </si>
  <si>
    <t>HATE  Nothing.\n\nDISLIKE  Space isn't as visually appealing as the other \snow ice\ competitor. Lack of printed menus. Order is handwritten on the container.\n\nLIKE  The strawberry condensed milk. Usage of natural ingredients. Lighter\/fluffier than its competitor. Egg pudding as a topping.\n\nLOVE  Nothing.</t>
  </si>
  <si>
    <t>other,ice\,handwritten,container.\n\nLIKE,natural,Lighter\/fluffier,its,</t>
  </si>
  <si>
    <t>GRyqANXBmdgMGGfc4hxxFA</t>
  </si>
  <si>
    <t>vl2IZrNJEA8npSjqXbdwxw</t>
  </si>
  <si>
    <t>HATE  Nothing.\n\nDISLIKE  Butterfly decorations on the wall. Some tables were too close to each other.\n\nLIKE  The same great menu as the other location. Friendly server.\n\nLOVE  The delicious pancakes (especially the limited caramel apple one). The Hawaiian breakfast items.</t>
  </si>
  <si>
    <t>close,same,great,other,Friendly,delicious,limited,Hawaiian,one</t>
  </si>
  <si>
    <t>jpEPSpGFg8cMdsDTSmJT9Q</t>
  </si>
  <si>
    <t>qIPgQSnQLWUnG_DuVyZbZA</t>
  </si>
  <si>
    <t>HATE  Nothing.\n\nDISLIKE  Floor was dirty.\n\nLIKE  The sesame bagel. The breakfast sandwich. The Power Punch smoothie.\n\nLOVE  Nothing.</t>
  </si>
  <si>
    <t>,</t>
  </si>
  <si>
    <t>NWkFQkV61tvdQSo9bmpUgA</t>
  </si>
  <si>
    <t>KuyB4pILxj4pKHvbY6CrJg</t>
  </si>
  <si>
    <t>HATE  Nothing.\n\nDISLIKE  Limited dessert options. There's different sets of tables and chairs that don't make sense together in a space.\n\nLIKE  Honey toast. Seasonal drinks. Window murals and overall decoration of the place. Open late.\n\nLOVE  Honey lemon tea. Handwritten menu on the chalkboard.</t>
  </si>
  <si>
    <t>Limited,different,that,Seasonal,overall,Handwritten,</t>
  </si>
  <si>
    <t>DRIU1g8OqIrtj_2jbUq02w</t>
  </si>
  <si>
    <t>XSC5ZEVeCsqNa-skiuUwOA</t>
  </si>
  <si>
    <t>HATE  Nothing.\n\nDISLIKE  Only 2 small bars (but I guess they wouldn't be able to fit much more).\n\nLIKE  Venue's smaller size makes for an intimate experience. The different stage acts.\n\nLOVE  Gogo dancers and costumed characters all over the place really give it a madhouse feel. Beautiful people everywhere. Great energy.</t>
  </si>
  <si>
    <t>small,able,much,smaller,intimate,different,Beautiful,Great,2</t>
  </si>
  <si>
    <t>DOPUavsTUzTcpn3PrK5tUw</t>
  </si>
  <si>
    <t>HATE  Nothing.\n\nDISLIKE  Lack of centralized location.\n\nLIKE  Product was sorted alphabetically by type making shopping a lot easier. Clean and looked classier than most liquor stores. Friendly staff. Tasting area.\n\nLOVE  The selection! This place had everything I was looking for. Reasonable prices.</t>
  </si>
  <si>
    <t>centralized,easier,Clean,classier,most,Friendly,Reasonable,</t>
  </si>
  <si>
    <t>oUKXi1sWazvHEhhRR4fwaw</t>
  </si>
  <si>
    <t>HPLB1Tr8ZB5UkD-2umKPdA</t>
  </si>
  <si>
    <t>HATE  Nothing.\n\nDISLIKE  Limited drink selection. Schizophrenic decor.\n\nLIKE  Somewhat hidden location inside the Eureka Casino. Sides and extras offered. Sunday brunch options. Reasonable pricing.\n\nLOVE  Servers are always super friendly and helpful. The Peking duck and pork belly baos. The duck and shortrib rice.</t>
  </si>
  <si>
    <t>Limited,Schizophrenic,Reasonable,friendly,helpful,</t>
  </si>
  <si>
    <t>pz1eZgGp3DDNwUWE5LGFug</t>
  </si>
  <si>
    <t>67dcLNePnhQzq6CZWjCOLw</t>
  </si>
  <si>
    <t>Came here on a Tuesday night for a quick drink with my girlfriend, and sat at the bar, we had a wonderful time thanks to a wonderful bartender named Ally, she really took care of us and was super attentive, but most importantly she made us feel really welcome and made us felt like we are a long time customer here, even though we've only met her the first time tonight. It was a really pleasant experience, and highly recommended, we also ordered the lamb shank and that was good too, the current feature beer is raspberry wheat which tasted almost like juice then beer,that was cool too. In conclusion, if u come here next time, sit at the bar and ask for Ally! You won't be dissapointed.</t>
  </si>
  <si>
    <t>quick,my,wonderful,wonderful,attentive,welcome,long,first,pleasant,good,current,which,that,cool,next,</t>
  </si>
  <si>
    <t>9iyPzzhzhV1XPMqOkmXqtw</t>
  </si>
  <si>
    <t>qe0MCxqSWvpJGD04yyLKXw</t>
  </si>
  <si>
    <t>I usually come here to buy salmon sashimi take out, you can buy by the lb and have them cut into regular sashimi pieces for you, pay cash and get 10% off?, 1.5 lbs comes to aboit $22 all in which is pretty good pricing, most importantly is that their salmon sashimi is really fresh</t>
  </si>
  <si>
    <t>regular,sashimi,aboit,which,good,their,fresh,10,1.5,22</t>
  </si>
  <si>
    <t>G7nJwNuDsGQX4FYUftJLBw</t>
  </si>
  <si>
    <t>DE89UdHFMCN6DtYWZuer5A</t>
  </si>
  <si>
    <t>Came here on a Sunday afternoon around 1:30pm,the restaurant is about 60% full with open tables, however they don't have hostess and it's a long wait to get a table even with open table.\n\nOrdered the miso ramen. The order arrived relatively quickly ( about 5 min),  \n\nThe noodle is relative mediocre, the broth is about at par with other ramen places in toronto, noodle itself is somewhat firmer then other ramen noodles I've had at other places, the pork meat is very tender which is good, and the broth itself is aboit average \n\nThis review has 4 stars because of the service of the waitress, she was very attentive and actually provided me with a basket cart to hold my laptop bag without me asking, she's pretty awesome!  The noodle on the other hand is relatively just average.</t>
  </si>
  <si>
    <t>full,open,long,open,table.\n\nOrdered,miso,relative,mediocre,other,firmer,other,other,tender,which,good,aboit,average,attentive,my,awesome,other,average,1:30pm,60,5,4</t>
  </si>
  <si>
    <t>bAt5uCEGuEJAD7mXFvbE9w</t>
  </si>
  <si>
    <t>NdpvGGF4cLrdnA6ydSZz3g</t>
  </si>
  <si>
    <t>I've already been to Morals Village a number of times but never wrote a review until now. Everytime I have come here, the food and service has been consistent. \n\nThe restaurant is fairly busy especially later on in the evenings. We came in the early evening on a weekday this time knowing that. We were seated immediately as there was still plenty of empty seating. I ordered the split soup base (french corn and sweet tomato). Both had a nice flavour to them without being either too mild or too strong. The servers were attentive and placed our ordered almost immediately whenever we wanted to add more food. The food came very quickly, was fresh, and were nice portions. The server refilled our soup with more broth whenever it was about half empty. \n\nI would highly recommend this AYCE hotpot as it scores high on service and food quality which is normally hard to find.</t>
  </si>
  <si>
    <t>consistent,busy,early,plenty,empty,split,french,sweet,nice,mild,strong,attentive,our,more,fresh,nice,our,more,empty,high,which,hard,</t>
  </si>
  <si>
    <t>jsohPm7vEqRh1glL_zSDvQ</t>
  </si>
  <si>
    <t>nrOxXGd3Vx6iz5xuIJT8cw</t>
  </si>
  <si>
    <t>I recently found this place through a friend. She told me it was $10 for a lunch bento but considering I usually get my sushi from sushi bong I was already used to that price point.  But unlike sushi bong i didn't realize that for that $10 it includes 8 pieces of nicely cut slices of sashimi (4 salmon, 2 butterfish,  and 2 tilapia) , 4 pieces of sushi, 6 rolls, tempura tofu, Korean cold noodles and rice. \n\nHaving the sashimi alone for that price trumps any other place I've been to so far. Will continue to come here for sure.</t>
  </si>
  <si>
    <t>my,tempura,Korean,cold,other,sure,10,10,8,4,2,2,4,6</t>
  </si>
  <si>
    <t>ZaCKXMNJ2yD5mzsrkfeWqQ</t>
  </si>
  <si>
    <t>4oWEqa3paBylDXRfTPB-bA</t>
  </si>
  <si>
    <t>This location of jack Astor's is always a good choice to kick back with a few buddies. Its one of their newer locations, with the first floor comprising the bar and the 2nd as the dining room. The rooftop has a great patio which is always busy in the summer , and is one of the only decent patios in the north York area. In regards to the food, its decent but don't expect any revelations. The servers and bartenders have always proven to be friendly and quite accommodating everytime I visit. Come here if you want a laid back vibe to drink away your weekday woes.</t>
  </si>
  <si>
    <t>good,few,Its,their,newer,first,great,which,busy,only,decent,its,decent,friendly,your,one,one</t>
  </si>
  <si>
    <t>Px9OiB7E-4p04grRuIh-pA</t>
  </si>
  <si>
    <t>LPCFfrQow0kl7EABuM7VDA</t>
  </si>
  <si>
    <t>The decor of this restaurant modernizes the traditional Japanese esthetic of tatami mats and private rooms. Bolts of metal or wood ( hard to distinguish) glazed with a metallic sheen create a makeshift wall and  separate the main dining area of the restaurant from the group dining area. We ordered a sushi platter , sashimi platter, steamed egg, seafood miso soup, grilled saba and yakisoba.The sushi was delicious and the sashimi tasted fresh.  The soup also was a surprise and was more sweet than regular miso soup and had seafood inside. The noodles had a sweet teriyaki taste to it and were also enjoyable. Overall it was an good experience and would be a good restaurant to take good friends \/ guest.</t>
  </si>
  <si>
    <t>traditional,Japanese,tatami,private,hard,metallic,makeshift,main,sashimi,steamed,delicious,fresh,sweet,regular,miso,sweet,enjoyable,good,good,good,</t>
  </si>
  <si>
    <t>QibwvHnUtQvJ7G0IxwJpKw</t>
  </si>
  <si>
    <t>yg_A_TpYkJjr1fef0J6QkQ</t>
  </si>
  <si>
    <t>I attended a private tasting before the grand opening of this ramen restaurant. Before I dive into this review, as a FYI to the reader, this latest addition to the yonge street ramen invasion claims to come highly recommended by Michelin Tokyo - now that's quite a claim for a bowl of soup noodles. \n\nWe ordered the smokehouse garlic ramen and spicy ramen. The spicy ramen wasn't very spicy but the soup was delightfully creamy - almost like a cross between miso and beef broth. Let me tell you, the combination was pretty  addicting. Secondly , don't get me started about those noodles. Its rare to feast on al dente ramen noodles, the firm springiness of those noodles teamed up with that creamy soup was pretty surprising.\n\nThe smokehouse had no smoke or garlic flavour , it also had some spicy flavor to it so I highly suspect we got 2 orders of the spicy.\n\nNow on to dessert, we ordered the matcha ice cream smores and white chocolate fondue. The matcha smores was a huge fail ! The marshmallows failed to be melty at all and instead tasted like a piece of taffy - clearly way over scorched and an unnecessary element to the dish. Maybe the ice cream cooled the marshmallows too much so it became inedible. The granola was also a distracting addition and felt like it did not belong there. \n\nAs for the white chocolate fondue..It was the extreme opposite ! It was absolutely heavenly and very unique as it appeared more like a matcha fondue. I savoured each bite and would come back for this dessert alone.</t>
  </si>
  <si>
    <t>private,grand,latest,yonge,quite,smokehouse,garlic,spicy,spicy,spicy,creamy,Its,rare,firm,creamy,garlic,spicy,matcha,white,fondue,matcha,huge,unnecessary,inedible,white,fondue,extreme,heavenly,unique,matcha,2</t>
  </si>
  <si>
    <t>sXxy2LfNo52_EIZcdxXwzw</t>
  </si>
  <si>
    <t>E7Heu5iT3D1WsfxlFROgEA</t>
  </si>
  <si>
    <t>Came here to try out the newly opened Meet Fresh, specialized in desserts featuring a herb called Grass Jelly.  This is a popular dessert in China and Taiwan. \n\nThe dessert can be served either hot or cold, and usually served with additional toppings such as tapioca's, taro balls, red bean, etc.\n\nWe ordered a signature Grass Jelly (hot), and an additional signature Grass Jelly in chilled format for take out.\n\nThe venue :  3.5\/5\n\nThe shop is setup in a 2 floors format,  whereas first floor is the ordering area, and the dining  area is upstairs. \n\nThe upstair dining room has ample room with 10 tables, however when we arrive there were several open tables but they were all dirty and needed to be cleared and cleaned.  Fortunately we didn't have to wait long for our table to be cleared.\n\nGrass Jelly (Hot) 4\/5\n\nThe grass jelly in hot format was really tasty,  it has good texture and it really help to warm up the belly during the cold winter. It wasnt too sweet and the toppings were also well cooked  as well \n\nWould definitely come back again !</t>
  </si>
  <si>
    <t>popular,hot,cold,additional,such,red,hot,additional,first,ample,several,open,dirty,our,hot,tasty,good,cold,sweet,2,10,4\/5\n\nThe</t>
  </si>
  <si>
    <t>OVEMczwZUeyvbInel6kF2g</t>
  </si>
  <si>
    <t>gIQZsUBJhtyLquNd2Wss1w</t>
  </si>
  <si>
    <t>Just popped in to try their cutie sized red velvet cupcake. The cake part of the cupcake was pretty moist which was a welcome change as my experience with cupcake bottoms tend to be on the dry side.\n\nDownside was that the frosting was kind of grainy and sickenly sweet. Even though I know I'm ingesting pure sugar, I don't actually want to be reminded of that lol. \n\nI think that if they made their frosty more fluffy,  lighter tasting and less sweet, that I would definitely think about coming back for more. As it stands though, I'll save my cheat days for something more substantial.</t>
  </si>
  <si>
    <t>their,sized,red,which,welcome,my,dry,grainy,sweet,pure,their,frosty,fluffy,tasting,sweet,more,my,substantial,</t>
  </si>
  <si>
    <t>k0gfwxpPbZDhq6yhp-Y3gw</t>
  </si>
  <si>
    <t>i39--wZD6L9hm9Lg90Uziw</t>
  </si>
  <si>
    <t>This place always has a crowd and for a good reason. Great mix between a diner and a sit down restaurant. They have great breakfast specials and a Greek inspired lunch \/dinner menu without losing the traditional diner fare. I've been here a few times and have never left disappointed. The portions are large, so be prepared to take home leftovers! Oh, and you HAVE to save room for dessert. They have a display case at the front with the most delicious looking cakes that are made by a local bakery.</t>
  </si>
  <si>
    <t>good,Great,great,Greek,traditional,few,disappointed,large,prepared,delicious,that,local,</t>
  </si>
  <si>
    <t>KbmqTDGoI6KevfE44eQ9vw</t>
  </si>
  <si>
    <t>dd88S7tQtZeDce61KqcVyA</t>
  </si>
  <si>
    <t>I'm convinced I was an old, polish woman in my previous life. I LOVE haluski, pierogis and all forms of carbs paired with cabbage and butter. We heard through the yinz-vine that this place was a must try. Prepare to be carded upon entry if going in the afternoon.         \n     Right when we walked in the man behind the bar, who I assume was the owner, welcomed us and said that we had come to the place where we would get the 2nd best polish food in the city. We asked where the number one spot was, and he replied \The kitchen of a polish friend or family member.\ The inside is small with a bar, a heated smoking deck and a little dining area. The menu has your typical bar food selections and then ....the polish food. There are platter or a la carte options. We started with an order of potato pancakes. My husband ordered the Red Platter(stuffed cabbage, kaluski, grilled kielbasa, haluski and one pierogi) and I decided on an order of potatoe and onion pierogies (minimum 3, 1.25 each) and haluski. The platters can be customized. \nThe kielbasa, pierogies and stuffed cabbage are lights out! The kaluski and haluski left a little to be desired. Not bad, but nothing spectacular. My only complaints : soda (Coca cola) was flat, dining room was cold, wish the haluski had a little more flavor. The selling points : friendly service and delicious pierogis. I'd absolutely go again.</t>
  </si>
  <si>
    <t>convinced,old,polish,my,previous,2nd,best,polish,\The,polish,small,heated,little,your,typical,polish,la,My,minimum,\nThe,little,bad,spectacular,My,only,flat,cold,little,more,friendly,delicious,one,one,3,1.25</t>
  </si>
  <si>
    <t>oS5cDFMPTJ69UyD_rFBUEg</t>
  </si>
  <si>
    <t>TByvxX_5DZlLmf9Zs_j3xg</t>
  </si>
  <si>
    <t>As a South Side resident, I'm always excited for a new pizza place. What sets this place apart? 1) It has three floors - not only pizza but a piano bar and a cigar bar. 2) Wood fired pizza with a variety of choices for toppings. 3) Great beer selection.   My husband and I ordered the stuffed mushrooms and the BBQ chicken pizza. The pizza making process here is quick and is almost always done before the appetizer. The mushrooms were delicious and the pizza was not what I expected, but in a good way. It's a vinegar based bbq as opposed to tomato based (think Carolina style, not Texas). It was delicious and I've found myself craving it since. They have many specials if you check their website including Lasagna night and discounted Margherita Pizzas. This is a nice place for a date, causal get together with friends or a special event. I look forward to going back!</t>
  </si>
  <si>
    <t>excited,new,only,Great,My,quick,delicious,good,delicious,many,their,nice,special,three</t>
  </si>
  <si>
    <t>reAXbS9NKawUAeGE4GKnLg</t>
  </si>
  <si>
    <t>A44mlGd0PSQRVSIIWIH4mg</t>
  </si>
  <si>
    <t>After seeing all the rave reviews I cancelled the appointment with my dealership and decided to try Wahl's.  I went in for a state inspection today and was met with friendly, efficient service from Eddie and the crew. It's so nice not to be met with a shop that is looking for something, anything to fix and get more money - they are honest and they look out for of their customers. So happy to have a place like this in the neighborhood! I will be back with any future auto service needs!</t>
  </si>
  <si>
    <t>all,my,friendly,efficient,nice,that,more,honest,their,happy,future,</t>
  </si>
  <si>
    <t>Hrhs0kkHmhler2R2kDEK3w</t>
  </si>
  <si>
    <t>gBQuF0LNU30MB3ccieY-oA</t>
  </si>
  <si>
    <t>Love this venue. Very intimate and great acoustics. I've seen several bands and comedians here over the years.</t>
  </si>
  <si>
    <t>intimate,great,several,</t>
  </si>
  <si>
    <t>dad7RQX5wzwHhN7jdWS_ig</t>
  </si>
  <si>
    <t>GGEeGKUez_pGqYXtk-sKvQ</t>
  </si>
  <si>
    <t>Kelly O's is a Strip District spot that has been on my short list of places to try for quite some time. It's located just a stones throw from the hustling center of the Strip and does have a few free parking spots (arrive early to take advantage). For those not fortunate enough to snag a space there is a $5 flat rate lot right next door. \nWhen you enter there is a sign directing you to wait to be seated. You can wait, or try your luck at the counter. You don't need to check in with a host\/hostess, just keep your place in line and wait. The waiting area is small, so be prepared to wait outside.\nThe menu is traditional diner fare with a few popular items that stand out. The featured dishes on Triple D are haluski, turkey pot pie soup and mush with bacon. I can't vouch for these choices, but hope to be able to after a return trip.\nI had the Mancini's French toast (local bread company - amazing), shredded potatoes with onions and peppers and a side of bacon. I also had fresh squeezed orange juice. The French toast was tops, the potatoes were nothing special (no real flavor and the onions and peppers weren't cooked with them very long, just tasted like they were thrown in at the last minute). The bacon was good and the OJ was magical, I just wish it came in a bigger glass and didn't cost over $3.00. \nMy husband had an omelette and the shredded potatoes, he didn't have any complaints. \nAs far as a breakfast place in the Strip goes, I prefer Pamela's and DeLuca's over Kelly O's. No signature choices really stood out to me. However, I'm looking forward to returning for some Haluski and turkey pot pie soup and hoping to add another star or two to my review.</t>
  </si>
  <si>
    <t>that,my,short,quite,hustling,few,free,fortunate,flat,next,your,your,small,prepared,traditional,few,popular,that,featured,Triple,haluski,mush,vouch,able,French,local,amazing,shredded,fresh,orange,French,special,real,last,good,magical,bigger,\nMy,shredded,my,5,3.00,two</t>
  </si>
  <si>
    <t>EW89iQCYCki4UcZshr0aRg</t>
  </si>
  <si>
    <t>z_RTK0MaxaRHRQ99hDL2QA</t>
  </si>
  <si>
    <t>This is a great place for a late night slice of pizza after frequenting other local establishments on Carson street. It will run you $5.00 a slice and there are a few flavor selections, although I've only had the pepperoni. Don't let your eyes fool you....one slice is enough, trust me. I bought two with lofty goals last week and ended up throwing the second one away because I was stuffed and did not want to hate myself in the morning. I rate this place 3 stars for a couple of reasons, it's good - not outstanding, and I wish they would give a girl a box when they see she is going to get a slice to go. Walking a few blocks back home precariously balancing two paper plates is a chore. I will absolutely be back, maybe to try another topping combo.</t>
  </si>
  <si>
    <t>great,late,other,local,few,your,enough,lofty,last,second,good,outstanding,few,5.00,one,two,3,two</t>
  </si>
  <si>
    <t>-9bVRcfKoqM6nggFkaujvA</t>
  </si>
  <si>
    <t>W7gGZgcgzv-LFvk-s5csXg</t>
  </si>
  <si>
    <t>It's not hard to impress me with donuts, but this place blew my mind. The raspberry lemonade flavor made my morning. Delicious! \nThere really aren't adequate words to describe how fantastic these donuts are, go try them for yourself and feed your inner hippie (and treat monster)!</t>
  </si>
  <si>
    <t>hard,my,my,adequate,fantastic,your,inner,</t>
  </si>
  <si>
    <t>PeHjWQbY_J7hxF5Ak1aVDg</t>
  </si>
  <si>
    <t>QlSpPzc4Oy05ic-PsoYH4g</t>
  </si>
  <si>
    <t>Streets on Carson is a spot just a quick walk down the street that my husband and I had on our short list of places to try. We popped in on a cold afternoon, so the joint wasn't too busy. The atmosphere is very modern and has a great Pittsburgh vibe with the tables sporting local street names. The staff was attentive and friendly and the beer and cocktail selections are impressive. My husband ordered a delicious stout, and I stuck with water due to my current 9 month commitment to sobriety. \nThe menu is fun, offering different small plates and sandwiches from different geographic regions. We settled on the poutine and the Korean BBQ bao buns. The buns...on point. The poutine, while very tasty, was a little too salty for us (we're salty enough). The sand which selections looked fantastic with a filet \/ cheese selection representing pittsburgh that I feel I definitely have to try. We'll be back!</t>
  </si>
  <si>
    <t>quick,that,my,our,short,cold,busy,modern,great,local,attentive,friendly,impressive,My,delicious,my,current,fun,different,small,different,geographic,Korean,tasty,little,salty,salty,which,fantastic,that,9</t>
  </si>
  <si>
    <t>DtYms5obKKMAc2ksVx64sQ</t>
  </si>
  <si>
    <t>MKYcOZSpMwJK7uwacK13EA</t>
  </si>
  <si>
    <t>I LOVE this place. We stopped for brunch (10am) on Saturday. I had the pork roast hash from Colonia and my husband had a steak dish (it was delicious - although he couldn't remember the name of it). Savory breakfast usually isn't my jam, but this was amazing. Mike came with roasted yams and an egg on top - perfection! \nThe coffee - oh man, the coffee! I had a pour over from Commonplace coffee and it was heavenly. So smooth and full bodied - a perfect compliment to my breakfast! \nThere is something for everyone on the brunch menu -\n and Iron Born pizza? Yes please. I sampled their fare at a Yelp event a few months back - and normally I'm not a pizza for brunch person, but exceptions must be made. Their pizza is so crisp, flavorful and just all around amazing. \nThe atmosphere at the Galley is fantastic - I do recommend arriving early for brunch if you have a larger party. Seating is first come first serve - and there are high chairs, so families with young children aren't excluded. (We took our 5 month old - he enjoyed looking at the ceiling fans and the neat light fixtures!). \nWhether it's morning, noon or night - stop by the Smallman Galley. They have something sure to appeal to everyone -oh, AND a bar .</t>
  </si>
  <si>
    <t>my,delicious,my,amazing,roasted,top,\nThe,heavenly,smooth,full,bodied,perfect,my,their,few,Their,crisp,flavorful,amazing,\nThe,fantastic,larger,high,young,our,old,neat,sure,10,5</t>
  </si>
  <si>
    <t>0bMb_BK_6va64lNh_803pg</t>
  </si>
  <si>
    <t>-0HhZbPBlB1YZx3BhAfaEA</t>
  </si>
  <si>
    <t>lYsq47uDzdjYUGtyUq8aaQ</t>
  </si>
  <si>
    <t>The food was very tasty but the service was horrible.... We had a large group.the wait time to order our food and how long they took to bring us the food was ridiculously long. Asked for a side to go with our main courses and it didn't come till after we were finished eating. The decor  and ambience was awesome. They had a lack of workers... Only one server and Bus person for all.</t>
  </si>
  <si>
    <t>tasty,horrible,large,our,long,our,main,awesome,one</t>
  </si>
  <si>
    <t>Jv5L5D8MVJiKSwyLLl23WQ</t>
  </si>
  <si>
    <t>KWBCsxyH7OxsibiY95fx2g</t>
  </si>
  <si>
    <t>Love that they have gotten this back up and going for the community. It is much needed for Las Vegas to have this. Getting to experience All the art music and tasty food always makes for a good Friday evening!</t>
  </si>
  <si>
    <t>All,tasty,good,</t>
  </si>
  <si>
    <t>5rBzs5Q-wC4Q5q0Lz1O5-g</t>
  </si>
  <si>
    <t>M5Ft2YKkh9fFjyUNmAeRGA</t>
  </si>
  <si>
    <t>Good food. Quiet place. Shy waitress but friendly. Left satisfied!</t>
  </si>
  <si>
    <t>Good,Quiet,waitress,friendly,satisfied,</t>
  </si>
  <si>
    <t>C8nIYftgdglgD8uCgzXNFg</t>
  </si>
  <si>
    <t>_PVqHUwjev4oOXomC7pk3w</t>
  </si>
  <si>
    <t>Great! Fun. Love taking the kids here. Never gets old.</t>
  </si>
  <si>
    <t>Great,old,</t>
  </si>
  <si>
    <t>44--kKlPL8La44pJ85_fGw</t>
  </si>
  <si>
    <t>3XsOOHcDC-XP8LPbpbKwNg</t>
  </si>
  <si>
    <t>They never seem to really toast my bagel.. Twice now. Friendly people but come on..,its not that  hard.</t>
  </si>
  <si>
    <t>my,Friendly,</t>
  </si>
  <si>
    <t>OWblv-cNNHx_DSdvsR8dcg</t>
  </si>
  <si>
    <t>dwbuiFKEWGKhAiRUfIJjDw</t>
  </si>
  <si>
    <t>Great Guys that work here, get the tires check filled . IN and OUT!!!!</t>
  </si>
  <si>
    <t>that,</t>
  </si>
  <si>
    <t>MkzqUOu6uRWXAOEAmuf9-w</t>
  </si>
  <si>
    <t>jMwAod5v80XMfBySoEo7aA</t>
  </si>
  <si>
    <t>Quick . Usually a pretty Busy location.</t>
  </si>
  <si>
    <t>Quick,Busy,</t>
  </si>
  <si>
    <t>hjFevqHAbiJj3DCMnbDJNg</t>
  </si>
  <si>
    <t>AYAoNoDC8-DdKRbR74RfRQ</t>
  </si>
  <si>
    <t>Its a bank.. Most of the tellers are friendly they get you in and out. Get any questions answered.</t>
  </si>
  <si>
    <t>Its,Most,friendly,</t>
  </si>
  <si>
    <t>HXzUgFkizqxmZPTO4AsIvw</t>
  </si>
  <si>
    <t>OIhwfK2wTtK23Bp1rtMfDQ</t>
  </si>
  <si>
    <t>When we got here, there were two staff members already outside exchanging batterys and doing other battery check.\nFunny thing, same reason as I was here. Mine was completely DEAD. \nNathan was very friendly. got the battery out and exchanged. Then wanted some quotes on Struts\/Shocks. Shows us the different ones with warranty n all .    Printed that out and we were ready to go!                   \nWe go to the car it doesn't start.. I think I almost cried.\nbut we popped the hood to see one of the screws on the battery what a RELIEF! got that tightened and we were able to leave, finally. \nNathan was able to recommend some auto shops that would do the installation for a decent price. thank you.</t>
  </si>
  <si>
    <t>other,check.\nFunny,same,DEAD,friendly,different,ready,able,able,that,decent,two,one</t>
  </si>
  <si>
    <t>55TUiHa5IYBBM3dqxEyZeQ</t>
  </si>
  <si>
    <t>x8O-Mll5ksDpeIgtA0XY-w</t>
  </si>
  <si>
    <t>It was the little sisters birthday. The parental units love the place, we had 24 people to feed its about $12 a person for dinner. This place worked and it had the seating space for everyone. The food is ok to good. Depends on what your eating. They have quite the variety and its kept fresh. Plates were cleared from the table quick. Beverages were always filled. Host and waitress were friendly with smiles.</t>
  </si>
  <si>
    <t>little,parental,its,ok,good,your,quite,its,fresh,quick,friendly,24,12</t>
  </si>
  <si>
    <t>K0dWpmUbcUiigQgGC98riw</t>
  </si>
  <si>
    <t>-0IiMAZI2SsQ7VmyzJjokQ</t>
  </si>
  <si>
    <t>yQab5dxZzgBLTEHCw9V7_w</t>
  </si>
  <si>
    <t>A conference was flying me from California to Indiana, by way of North Carolina, on US Airways. \n\nI pretty much wandered around the terminal waiting for my connecting flight in some way astonished that I was in the same state the first successful airplane flight occurred. And in my flying in and out of the state I felt in a very small way connected to that extraordinary shred of human achievement. \n\nThen I snapped out of it, took a nap, and woke up somewhere over West Virginia.</t>
  </si>
  <si>
    <t>my,same,first,successful,my,small,extraordinary,human,</t>
  </si>
  <si>
    <t>JkrVRGuGAKANErlNRIWtLg</t>
  </si>
  <si>
    <t>TEaBolNAkOdRm2gvIYz4OQ</t>
  </si>
  <si>
    <t>Came back again with the same person insisting the place was great. \n\nI avoided the single flauta meal ($7 for a flauta with beans and rice), and got a #7 (chile relleno, rice, beans, and a flour tortilla) instead. No regrets. \n\nThe food was great this time around, and despite being a really packed night, our waitress tonight was very attentive. She frequently brought refills and more chips and was prompt in clearing plates and bringing the bill. \n\nLeft full and satisfied this time. \n\nIt was probably just a bad combination of bad server and disappointing food last time that led to the poor rating, but I'd definitely recommend the place now.</t>
  </si>
  <si>
    <t>same,great,single,chile,great,our,waitress,attentive,more,prompt,full,bad,bad,disappointing,last,that,poor,7,7,\n\nIt</t>
  </si>
  <si>
    <t>FLEtjX_yPaTUMxzm-WYtZA</t>
  </si>
  <si>
    <t>zrTGcb83AsfyVTMrsCa65A</t>
  </si>
  <si>
    <t>It's not bad. It's not great either. Came last night. The Saturday directly after Christmas when many people are in town visiting relatives and the place was almost completely empty between 6 and 8 p.m.\n\nLike several have said: it's a SPORTS bar. I was surrounded by people complaining that rather than having two projection screens dedicated to a piece on the Dallas Cowboy cheerleaders in bikinis, we should be watching music videos.  \n\nReally, it does appear that the place is more Alice Cooper-themed without much of his touch (him actually behind the bar or host stand, what have you) on the place aside from his name and the waiting staff donning the trademark eye makeup. But then again what does one expect when a celebrity owns a restaurant? Another Planet Hollywood? \n\nI had the Pratt's pulled pork sandwich and my boyfriend had the pulled beef. Both us had mashed potatoes and beans for the sides. The potatoes were an ice cream scoop of skin-in, bland, crusty and cold spuds. The beans, now that's the ticket. Good barbecue flavor in a bit of a watery mixture, but quite good. The pork sandwich itself was good. A bit short on the nice smoky meat, but still made a decent meal. My boyfriend's beef sandwich wasn't bad, but the pork is definitely the better meat of the two.\n\nI think my main reason for coming back again would be to try out the 22-inch Unit dog just for the sake of trying it.</t>
  </si>
  <si>
    <t>bad,great,last,many,empty,several,more,much,his,his,my,pulled,bland,crusty,cold,Good,watery,good,good,short,nice,smoky,decent,My,bad,better,my,main,6,8,two,22-inch</t>
  </si>
  <si>
    <t>Azgwn0HS-XoSlMnf0KQryw</t>
  </si>
  <si>
    <t>utoTa3Ngv_oSfB5TIMgN_Q</t>
  </si>
  <si>
    <t>This place is like the Irish pub equivalent of London Bridge in Lake Havasu City. The main attraction is the whole history of it being a pub shipped in from Dublin. \n\nTruthfully, the saddle shop is a good looking bar. \n\nAnyway, got the beef and Guinness pie (about $15) -- more of a stew with big chunks of beef with a French roll-looking piece of puff pastry laid on top. It tasted much better after shredding up the meat and mixing in some mashed potato. \n\nMy boyfriend got the shepherd's pie lunch special (about $8). While his entree was decent, he got salad as a side, which he said was very heavy on the vinegar. \n\nOverall, the food and service were decent, but the prices were fairly high for these traditional dishes. It's worth stopping by for a beer at least once.</t>
  </si>
  <si>
    <t>Irish,main,whole,good,more,big,French,better,his,decent,which,heavy,decent,high,traditional,worth,least,15,8)</t>
  </si>
  <si>
    <t>I3uBSgQ-PzLdQg3vKlnUeg</t>
  </si>
  <si>
    <t>6Q7-wkCPc1KF75jZLOTcMw</t>
  </si>
  <si>
    <t>Hunter S. Thompson wrote, \The Circus-Circus is what the whole hep world would be doing Saturday night if the Nazis had won the war. This is the sixth Reich.\ \n\nCircus Circus WAS a pretty neat place to go ... when I was 6.  \n\nFor some reason, it just always struck me as this cheesy place, and I never bothered coming again until fairly recently when I decided to try getting a drink at the merry-go-round bar. \n\nSadly the bar is now a gelato stand. \n\nAnd this Americana gem I thought I'd re-discover in my adult years (once I was finally old enough to appreciate \Fear and Loathing\) was just so uninteresting. I mean, they have free performances on the Midway, but they're so short and the wait is so long. \n\nAside from the Midway, which is more and more like Chuck E. Cheese with carnival games, the rest of the place looks like any other casino.\n\nCircus Circus appears in \Grand Theft Auto: San Andreas\ as The Clown's Pocket in Las Venturas.</t>
  </si>
  <si>
    <t>whole,sixth,neat,my,old,uninteresting,free,short,long,which,more,more,other,\Grand,Reich.\,6</t>
  </si>
  <si>
    <t>n8qs3FMD0NUzNo9vL_MT3Q</t>
  </si>
  <si>
    <t>A__XEMryVN7j3a-7oSkRcw</t>
  </si>
  <si>
    <t>I'd been to this shop in the past. I was in Arizona for a week and wanted a particular comic that was coming out, but didn't have a free day to make it to the shop until the weekend. Naively thinking, \Heh, it's Arizona. There's no chance this thing will be selling out. I doubt anyone here's even heard of it.\ \n\nLo and behold, we pull up a couple days after new comics Wednesday to discover every copy, including ones with the more expensive variant covers, had been sold, and we just left (picked it up later at Golden Apple in L.A.). This was long before my days on Yelp, when I would have at least hung out to get a feel for the place. \n\nSo just for you, Yelp, here's my latest visit:  \n\nWalked in and were greeted by a small gentleman at the counter who welcomed us with a big smile. He asked if he could help us with anything, and we said we were fine. \n\nThe shop is long and narrow, filled with boxes upon boxes of comics - an entire wall of graphic novels to the right, racks of new releases to the left. Glass display cases here and there with figures and rare prints. We were amused to see coffee mugs shaped like the heads of Star Trek: Next Generation and Original Series characters in a case near the Golden Age comics. You can pick up a ready-made collection in a short box for $100-500 depending on your penchant for back issues that might break your bank. \n\nOne of the X-Men comics on sale in the case was drawn all over by a kid, with his own personal dialogue bubbles and \colored\ in all of the block lettering with a blue pen. It appears to be X-Men #7, the \Return of the Blob,\ which was the first appearance of Cerebro, the first issue where Cyclops was named leader, and the second time The Blob shows up. Were this comic mint, it'd be worth $1,600 to the right collector (even if it were graded \fair\ it might fetch $100), but with all the scribbles on it, All About Books &amp; Comics has it at $30.   \n\nMoving on, there's a small room in the back filled with nothing but discount back issues stacked in uncovered boxes on shelves. Depending on whether you're an organization freak or a \treasure hunter,\ this room could be either intimidating, exasperating, or downright exciting. As far as I know there's no order to where the comics are placed, most aren't bagged and boarded, and you'd have to pull whole boxes from the shelves in order to go through them. Your call. \n\nNear the rear register, there's a rack of clearance items, a chunk of which being old science fiction digests and a few no-name graphic novels. I picked up Sergio Aragones' \Mad About Mad!\ and Michael Chabon's \The Amazing Adventures of the Escapist\ for 99 cents apiece. \n\nI stumbled upon All About Books &amp; Comics by chance this trip, disappointed with a wasted journey to McFarlane's only to find it closed up on a Sunday. AAB&amp;C definitely put me in a better mood, though. \n\nThe bag they give you for your purchases has a sticker on it with their accomplishments: \Arizona's Only Original Comic Superstore,\ Will Eisner Award Winner, \Over 10 Years as New Times Best of Phoenix &amp; Best of the Rep!\ and \over one million comics in stock.\ Not sure about the others, but that last one's definitely the truth. They're jammed to the gills with comics, and I love it.</t>
  </si>
  <si>
    <t>particular,that,free,\n\nLo,behold,new,expensive,long,my,least,my,latest,small,big,fine,long,narrow,entire,graphic,new,rare,short,your,back,that,your,his,own,personal,blue,which,first,first,second,comic,worth,right,all,small,uncovered,exciting,most,whole,Your,rear,which,old,few,graphic,better,your,their,Only,sure,last,jammed,100,500,7,1,600,100,30,99,10,one,million</t>
  </si>
  <si>
    <t>qd7cGVXhtbbT0dnsxrfzuA</t>
  </si>
  <si>
    <t>ar3s7wr7p2IlFxI3SwVuMQ</t>
  </si>
  <si>
    <t>Pretty much a candy\/novelty shop for adults. \n\nYou've got your tried and true wooden yo-yos, American and Canadian candy bars (several are labeled \Vegan\), and stick-on handlebar mustaches, and then your finer array of smutty party favors, satirical packages of ramen noodles, and tons of nifty things I can't remember off the top of my head. \n\nAs my boyfriend puts it, \It's a classier, less douchy Spencer's Gifts.\ \n\nFor the L.A. folks, it's like Wacko's opened a turn-of-the-century candy kitchen in Arizona. \n\nAs mentioned, they do carry your usual suspects (Butterfinger, Kit-Kat, etc) when it comes to nourishing your sweet tooth, but they also carry many of the  vintage candies your parents might remember (Zagnut, Idaho Spud, etc). There's literally buckets of candy with their name and country of origin printed on each container. \n\nHowever, the real thing to get here are the local-sourced, handmade treats you can only get in select places -- Tracy Dempsey Originals, Goodytwos Toffee, and Whimsical Candy. These are the suckers you pay top dollar for and hide from the kids, savoring it for yourself once the rugrats have gone to bed. \n\nPicked up a 4 oz. bag of Tracy Dempsey's Bacon-Pecan Brittle for $10. I will start by saying that it's not bad, but it's not my favorite brittle. It's the kind that's hard and gets lodged in your molars. But unlike many other products that brag about bacon being an ingredient within them and you end up not really tasting it, you can definitely taste the bacon. Hell, you can see it right there in the brittle. I do caution against leaving it in the car on a hot day, though. Not that it ruined the brittle or spoiled the bacon, but for the fact that it made the car smell like dog treats all day.</t>
  </si>
  <si>
    <t>your,true,wooden,American,Canadian,several,your,finer,smutty,satirical,nifty,my,my,douchy,your,usual,your,sweet,many,your,their,real,local,handmade,select,top,bad,my,favorite,that,hard,your,many,other,that,hot,brittle,\n\nAs,4,10</t>
  </si>
  <si>
    <t>xDGTRDVxDGNt-01KVjn_qQ</t>
  </si>
  <si>
    <t>0xbfoylmBOjoKKYDwawTkw</t>
  </si>
  <si>
    <t>Mill is where we end up going when we can't think of anything else to do at night. \n\nIt's a college town main drag. Expect bars, head shops, overpriced clothing stores (Urban Outfitters, etc), chain restaurants, the occasional hole-in-the-wall, off beat eateries, and hordes of drunk 20 somethings shouting and vomiting on each other. \n\nIt's the small businesses like Old Town Books that keep it interesting. They maintain a small selection of books outside, after hours, and you shop on the honor system by sliding a dollar under their door if you take one.</t>
  </si>
  <si>
    <t>main,occasional,drunk,other,small,that,interesting,small,their,20,one</t>
  </si>
  <si>
    <t>pU_vnFcjbsZ49h4ZsodFug</t>
  </si>
  <si>
    <t>vYOtdnBm-45KQiiHj8jqaw</t>
  </si>
  <si>
    <t>After a weekend of drinking, shooting guns, and occasionally hitting a strip club while trying to stave off heatstroke, we thought it would be a fitting contrast to take in the Mandarin Oriental's high tea. \n\nPut in a reservation for a Monday afternoon seating and were given the best table by the window. The view here is what differentiates them from other places one might have afternoon tea. It's all about getting a window seat here. \n\nLee A. and I opted for the Classic English Afternoon Tea ($36 per person), while Brandon D. just got a pot of blooming peach tea ($16). Since Bran didn't participate in the tiered platter goodness, our server mentioned that to share with him would incur a fee. \n\nThe Classic English gets each participating person a pot of their choice, a couple scones with clotted cream and spreads (pineapple instead of the usual lemon curd), a plate of small bite sandwiches, a hollowed-out egg shell with deviled yolk inside, and a few small pastries, some topped with gold leaf. The honey they brought came in a small jar, reading that it was from France. The food was all quite good. \n\nI got the Imperial Spring Dragonwell and Lee had Jasmine Earl Grey. He had his pot sent back for being over-steeped and said the second pot was also such. I found the Dragonwell extremely light, almost like simply drinking hot water. Our teas were served in clear pots, \Teavana\ written on the bottoms. \n\nSince we worried there might be a dress code, we dressed up a bit. We were the first to arrive for the seating, and watched as others came in without reservations (not all that necessary on a Monday), they were donning their street clothes, several people with their luggage beside them as the check-in desk is right there after all. There's no dress code, and if there is it's not enforced, so don't concern yourself with throwing on a suit for a pot of Oolong.</t>
  </si>
  <si>
    <t>fitting,high,best,other,\n\nLee,tiered,our,their,usual,small,few,small,small,good,his,second,such,hot,Our,clear,first,necessary,their,several,their,36,16</t>
  </si>
  <si>
    <t>wpCdCeVWtsATpFddm6Bvnw</t>
  </si>
  <si>
    <t>iCQpiavjjPzJ5_3gPD5Ebg</t>
  </si>
  <si>
    <t>Just after midnight in Vegas and we're wandering around on foot, not finding anything to eat on the Strip. What is up with that? You spend decades hearing about it being this great town where you can do anything at any time, but really, so much is closed down at night. Sure you can gamble and drink, but we needed sustenance. \n\nAnyway, we wandered into the Cosmopolitan and wandered to their food court. The \secret\ pizza place, down a magical tunnel lined with album covers, was a godsend. This wondrous spot, not found on any maps, was the only open eatery we found. \n\nPicked up a slice of white deep-dish pizza ($9) and it was enough to share. It was a bit on the hard side. I'm sure with it being so late, it had been sitting around longer than it would have during the day. All the same, it tasted great. \n\nAll the stools were taken up, so Bran and I laid about on the vintage chairs they had in the food court common area. It was quiet and away from the hubbub and Axe body spray downstairs. \n\nSome reviewers mentioned a long line, but at 1 in the morning, we were behind maybe three people.</t>
  </si>
  <si>
    <t>great,much,their,magical,wondrous,open,white,deep,enough,hard,sure,All,same,vintage,common,quiet,long,9,1,three</t>
  </si>
  <si>
    <t>ZQ6_WJMv1e91tYcWNDcIZg</t>
  </si>
  <si>
    <t>-0aInSHjCWLfiNqfgmWnow</t>
  </si>
  <si>
    <t>vMnB2Cz3c1Io1IEyeLLVOA</t>
  </si>
  <si>
    <t>My go-to restaurant for very tasty, genuine Thai food. Great lunch specials.  Favorites from the dinner menu: fish cake, tom kha soup, pad thai, hot basil, Thai iced tea</t>
  </si>
  <si>
    <t>My,tasty,genuine,Thai,Great,tom,thai,hot,iced,</t>
  </si>
  <si>
    <t>fReYipw-teFl6FWPxpezag</t>
  </si>
  <si>
    <t>DgZ-pZUo3drzpiCDlDr9IQ</t>
  </si>
  <si>
    <t>My favorite pho broth around!  Nice portions, good prices.  The staff treats you like family!  They are really just about the nicest people I've ever met at a restaurant.\n\n I like their spring rolls, but I like the ones at Pho Ao Sen better (especially the peanut sauce there).  But this is my favorite place for pho.  It never lets me down and is always worth the drive.\n\nThe fifth star was given because I really feel like family when I'm there.</t>
  </si>
  <si>
    <t>My,favorite,good,nicest,their,my,favorite,worth,fifth,</t>
  </si>
  <si>
    <t>Tqp7gYFu76YbbqFWh35fcw</t>
  </si>
  <si>
    <t>A26EdvXPLzDXWg0AYVAdAA</t>
  </si>
  <si>
    <t>My fiance and I wanted lobster and we didn't want to pay an absurd amount to eat it.  So this was perfect!\n\nThe lobster pizza appetizer was good.</t>
  </si>
  <si>
    <t>My,absurd,good,</t>
  </si>
  <si>
    <t>yR6gYvI3ZQIvre9sCn1ACQ</t>
  </si>
  <si>
    <t>nGqj3Hjx_daTMzFke7g6aQ</t>
  </si>
  <si>
    <t>Tasty and easy when I don't have a long lunch break, or when I want breakfast during class.  Some favorites: pastrami panini, chicken artichoke panini, vegetable quesadilla, grilled cheese with tomato, some of their breakfast specials</t>
  </si>
  <si>
    <t>easy,long,their,</t>
  </si>
  <si>
    <t>3qWXBcRs2oME7cBbvYBvUA</t>
  </si>
  <si>
    <t>HLNN5QdJZzWKdrcpLrEaNw</t>
  </si>
  <si>
    <t>I can buy most of the things I want here, sometimes I also go to the Walmart across the street to supplement.</t>
  </si>
  <si>
    <t>most,</t>
  </si>
  <si>
    <t>5_QFZQmBynYfxoYaX3CXyw</t>
  </si>
  <si>
    <t>Hdzo5ggPswyv-8ZlW0PVLw</t>
  </si>
  <si>
    <t>Good stuff.  The flavors are rich and tasty.  Not Italian gelato, but still an authentic, delicious gelato treat!\n\nThey upgraded the tables and chairs inside the store. Yay!\n\nOne qualm I have with this place - We were the last customers one night and we were asked to leave so that they could clean up.  We were more than happy to oblige because it was closing time.  When I went outside I dropped my spoon and knocked on the door and the windows to ask for another one and the staff just pretended like they couldn't hear me and wouldn't look toward me even though all the outside walls are windows.  I like to believe this was just an off night and\/or the staff had good reason to want to leave as soon as they could.  Good thing I had friends that were finished with their spoons.</t>
  </si>
  <si>
    <t>Good,rich,tasty,Italian,authentic,delicious,last,more,happy,my,all,outside,off,good,Good,that,their,Yay!\n\nOne,one</t>
  </si>
  <si>
    <t>bu9rJ758oPkiKGBOn6I8sw</t>
  </si>
  <si>
    <t>jqYUU_SFLMlTr75M-xzUCA</t>
  </si>
  <si>
    <t>I've only been in this store once, but I actually found some good stuff in my one visit!  I had my doubts about Fresh &amp; Easy, but there are some good finds for really good prices.  I plan to go back.</t>
  </si>
  <si>
    <t>good,my,my,good,good,one</t>
  </si>
  <si>
    <t>lVPTlm4YFxMINHqDl_K6CQ</t>
  </si>
  <si>
    <t>IjeyNYr4kefZ2uZfrtJqZg</t>
  </si>
  <si>
    <t>I love how close this park is to where I live.  It's super convenient and makes it easy for me to be a responsible dog owner.  It's great watching the dogs play together.  My dog loves to play with other dogs and he thinks he can make every dog like him.\n\nThere are three separate areas.  \n1) Pond where your dog can cool off and take a dip or splash around\n2) Large grassy\/dirt area with doggie play structures\n3) Smaller grass area for timid dogs\n\nIt's a great place, plus there trails to walk around the park also.\n\nMy only qualm would be that not all owners pick up after their dogs, but what can you do about that.</t>
  </si>
  <si>
    <t>close,convenient,easy,responsible,great,My,other,separate,your,Large,grassy\/dirt,Smaller,timid,great,only,their,three</t>
  </si>
  <si>
    <t>nBIMmucsy8aSEwAlcR7qzQ</t>
  </si>
  <si>
    <t>O_J5e6aoskxhGx8meOm1Og</t>
  </si>
  <si>
    <t>I have to state that I'm hard on Chinese food because I've had plenty of delicious gourmet, authentic Chinese food in the bay area, LA, and China.\n\nLet me set the stage with a couple words: No chopsticks.\n\nThis restaurant caters to non Asians, which is fine for some people but not my style.  How can a Chinese restaurant not have chopsticks in their place settings?  If you're looking for delicious and authentic, this is not the place.  If you're looking for a Panda Express equivalent in a nicer restaurant setting that serves alcohol, then this is it.\n\nThe decor is fun in a stereotypical Chinese decor way.\n\nService is pretty good in the sense that the waiters\/waitresses are very polite and nice, but I was waiting for long periods of time multiple times during my one dining experience.\n\nArrived at 6:30pm, 15-20 min wait for a table, 20 min wait for food, 10 min wait for my food to be packaged up.  Ok...wait for table is normal for a busy place like this, wait for food was a little too long, wait for the packaging of my left overs was plain ridiculous.  I'm guessing they were too busy for their own good and that's why it took so long.\n\nWhy is this place so busy and why does it get so much press?  NO IDEA.  It boggles my mind.  There are better take out places and sit down restaurants in the world of Chinese food in the Phoenix\/Mesa area.</t>
  </si>
  <si>
    <t>hard,Chinese,delicious,authentic,Chinese,non,which,fine,my,Chinese,their,delicious,authentic,nicer,that,fun,stereotypical,Chinese,good,polite,nice,long,multiple,my,my,normal,busy,little,long,my,left,ridiculous,busy,their,own,long.\n\nWhy,busy,much,my,Chinese,one,6:30pm,15,20,20,10</t>
  </si>
  <si>
    <t>pJMt8KnIl0AXlyPjMMHFCw</t>
  </si>
  <si>
    <t>09psTuUYhUMA2ZRzQlm30Q</t>
  </si>
  <si>
    <t>Pretty darn good.  The burger was addicting.  I had to stop myself from eating too much.  Fries were tasty, we added more Cajun spice to it and I liked it.  The drink machines are lots of fun with very creative flavors that you wouldn't normally find.  Next time I think I'll want to have a little more fun with trying different toppings.</t>
  </si>
  <si>
    <t>good,tasty,more,creative,that,more,different,</t>
  </si>
  <si>
    <t>AkzXlMHgMgh14VUCHPZ_GA</t>
  </si>
  <si>
    <t>-0b84SUGVN0YkG5j2MCmBw</t>
  </si>
  <si>
    <t>1czIVv2iyOHc3WMgtUWXCQ</t>
  </si>
  <si>
    <t>Fantastically renovated spot with a new name and owner. Great for take out or dine in. Probably the best Chinese food in a casual, authentic atmosphere. If you live nearby, stop in or grab take out on your way home. You won't be disappointed with the food or service. The Chef in the kitchen knows what he is doing.</t>
  </si>
  <si>
    <t>new,Great,best,Chinese,casual,authentic,your,</t>
  </si>
  <si>
    <t>qbh1lEzqb4uh5pMc81uMkw</t>
  </si>
  <si>
    <t>9TCzxlrOZSIFcBlvHIUgFA</t>
  </si>
  <si>
    <t>Little Korean restaurant in the back of a grocery store. To say I was apprehensive, is an understatement. Went for a friends bday dinner, at her choosing. Apparently this is one of the only good places for Korean food in Charlotte. Everything I had was good, actually tasty. She ordered as she knew the menu and the food. I would definitely go back and do again. Seems like it is best to go with several people so you can order a bunch of different things to share. Service was ok, our large party took them by surprise I think. Food was fresh and hot.</t>
  </si>
  <si>
    <t>Little,Korean,apprehensive,her,only,good,Korean,good,tasty,best,several,different,ok,our,large,fresh,hot,one</t>
  </si>
  <si>
    <t>x49MFAWfN7-RhTJW1pfoFA</t>
  </si>
  <si>
    <t>c24ZZshnU3sKqHQF8K_7Yg</t>
  </si>
  <si>
    <t>Went during restaurant week for the 1st time. Excellent service and food. Party of 6 and everyone enjoyed their selections. Some ordered off the QF menu and others ordered from the regular menu. The braised curry lamb shank, the kangaroo, filet and lamb chops were the items ordered. My lamb chips and the risotto were excellent. I tastes the kangaroo---a bit gamey for me but it was ok. The lamb shank was also very good. Desserts were good as well---chocolate torte, creme brÃ»lÃ©e, and strawberry shortcake---all were great. Nice wine selection as well. Definitely a must try restaurant!</t>
  </si>
  <si>
    <t>1st,Excellent,their,regular,My,excellent,gamey,ok,good,good,great,Nice,6</t>
  </si>
  <si>
    <t>CalrUzDEyqi-em82YVvURA</t>
  </si>
  <si>
    <t>Jxi4Jb7yp-QfYUeUaXaYKQ</t>
  </si>
  <si>
    <t>This is a must go to restaurant. I would say one of the best in Charlotte (even though it's in Fort Mill). Chef Luca and his staff do an amazing job in the kitchen. Stopped in on a Thursday night for cocktail drink specials. They were the only thing off, probably my taste, for the creative cocktails. I am not holding that against them in my rating or review. The bartender, Paula, was great with her service, explanation of the menu and chatting with is. We ordered the calamari---the jalapeÃ±o honey butter----it was amazing. I had the scallops for dinner--perfectly cooked and very tasty. Their menu changes based on what they get from various farms---it is a farm to table concept. Dessert was a lemon curd tart -- it was amazing. Not only was everything very flavorful, it was plated well and each dish had it's own unique sauces on the side. \nThey are moving to the Elizabeth area in Charlotte in a couple months---try it now before this gem moves and all of Charlotte finds out about it. They will do well in. The new, larger location!</t>
  </si>
  <si>
    <t>best,his,amazing,only,my,creative,my,great,her,amazing,cooked,tasty,Their,various,amazing,flavorful,own,unique,new,larger,one</t>
  </si>
  <si>
    <t>HuSnKmC9-aStAlBiOjxftA</t>
  </si>
  <si>
    <t>EyPDvFnc8Jh1kAZZMHoApQ</t>
  </si>
  <si>
    <t>I was excited to see a new pizza place open near home. I wanted to like it. Seriously, I wanted to like it. It's a new chain. Feels like a Moe's serving pizza. You know, the \hello\ as EVERYBODY walks in the front door. Place is new and there are a few kinks to still work out. Understandable. I am sure they will get there. Service was pretty good. You walk-in, order and then pay. They write your name on the paper that goes under the pizza. Lots of toppings to choose from. I ordered a Caesar salad and Dillion James. Salad was ready in minutes. Pizza was ready in about 5-6 minutes. Salad was good. \nThe pizza-eh, it was not good at all. The crust is formed out of a dough ball that is pressed flat by a machine, topped and then put in the oven. The dough was overly chewy, cheese just melted but not cooked long enough for my liking. \nThe dining environment-nice but seriously felt as if I was sitting in an employee break room. Manager or owner sitting in the left corner on laptop, crew on break eating and sitting, working staff constantly coming over to chat with those in the corner. Oh, and those folks yelling \hello\ was even more annoying. Just didn't make for a nice dining space. \nThis place is probably nice for a family of four with young kids. \nWould I go back, no. Would I recommend, no. There are other similarly branded concepts that are legit and better. Maybe the pizza I had was just off, but the environment was less than desirable.</t>
  </si>
  <si>
    <t>excited,new,open,new,front,new,few,Understandable,sure,good,your,that,ready,ready,good,\nThe,good,that,flat,my,nice,left,annoying,nice,nice,young,other,that,legit,better,less,desirable,5,6,four</t>
  </si>
  <si>
    <t>BhtvPwTzF4mS8MJ72iAXHQ</t>
  </si>
  <si>
    <t>Ku_qQVoMA02kFZiu55_UwA</t>
  </si>
  <si>
    <t>They appear to have A LOT of beers on tap and also by the bottle. Not a huge beer fan but ended up here with some friends who were hitting up a bunch of breweries nearby in Southend. They also have a decent liquor and wine selection. Outside, covered patio with heaters. They have several\nTVs outside and inside. The outdoor patio made for a nice setting to enjoying a few of the games and relax under the comfort of the heaters. The menu looks to have a variety of options. Giving them a 5star based on environment, service and drink selection. Didn't try any items off the food menu - I will have to come back for that.</t>
  </si>
  <si>
    <t>huge,decent,outdoor,nice,few,5star</t>
  </si>
  <si>
    <t>2FNtUELG15iSZszVK_gbUQ</t>
  </si>
  <si>
    <t>0D6NKcLzVfQ3RcEPySmzDw</t>
  </si>
  <si>
    <t>Delivery a few weeks ago. Nothing special at all except fast delivery. The rice tasted days old and the Kung pao chicken was not good at all. Veggies were large but way undercooked. I would not order from here again.</t>
  </si>
  <si>
    <t>few,special,fast,old,good,large,undercooked,</t>
  </si>
  <si>
    <t>_cT9Gyyt4E4SCxMqj_qKww</t>
  </si>
  <si>
    <t>yBmDNVdEzW1ARUXYlKACIw</t>
  </si>
  <si>
    <t>Hidden gem that I almost don't want to do a review for. I am not even sure what this place used to be but we happened in on a Friday evening based on a friend's suggestion. We didn't take advantage of the exterior seating area, but I bet it is fabulous on an evening with warmer temperatures. We were greeted promptly and asked where we wanted to sit. We chose inside due to the cooler weather. There is also bar seating, regular tables and a large community table on the right. We tried a couple cocktails along with a glass of wine. The service was spot on. Because we had other dinner plans, the only thing we shared was a couple of flatbreads. It was great and even though we didn't try more, I would definitely return. Can't wait to take advantage of the patio or bring a jacket to enjoy the patio. They do have heaters.</t>
  </si>
  <si>
    <t>Hidden,sure,exterior,fabulous,warmer,cooler,regular,large,other,only,great,more,</t>
  </si>
  <si>
    <t>FL3yaL_3PUB2d6kWZSNJVA</t>
  </si>
  <si>
    <t>TSMTkLB0gDPYw__zt1wZvQ</t>
  </si>
  <si>
    <t>Always fast and efficient. If you get the $15 wash, you can come back in the next 4 days for a second wash. Totally worth it.\nThey offer free vacuums which are great for touching up the inside of the car. A while back, you could buy a terry cloth towel and you can recycle it with them. Nice to always have a towel to wipe down the inside of your car too. Not sure if they still offer the towel for purchase or not. Also, they have free air for your tires.</t>
  </si>
  <si>
    <t>fast,efficient,next,second,worth,free,which,great,Nice,your,sure,free,your,15,4</t>
  </si>
  <si>
    <t>Y1Rj1mRsZEz6IEZgvUUJFw</t>
  </si>
  <si>
    <t>xTRNPkY05_pcQePk_sfeRA</t>
  </si>
  <si>
    <t>I found them on Yelp and reached out via a message on the app. They were the only one that responded quickly. Booked an appointment for a Full Car detail the same week. Ryan was on time and after a brief overview of the work being done, he got started right away. Took about 2 hours which was a bit faster than I expected. My car hasn't looked this good since it was brand new. He really did a nice job. I'd definitely recommend them and will use them again.</t>
  </si>
  <si>
    <t>only,that,Full,same,brief,which,My,good,new,nice,one,2</t>
  </si>
  <si>
    <t>jMToVAXBhDT0hvCJUEgHgA</t>
  </si>
  <si>
    <t>-0e6xyw_4zyg-2YtqSlS_g</t>
  </si>
  <si>
    <t>rXIDrS8Rz8r09vH4gjHfGQ</t>
  </si>
  <si>
    <t>The best pizza you can get in champaign. Their spotted goat is really popular. I personally prefer just plain cheese but it never disappoints. I always get a side of ranch and add cholula. \n\nThey are also connect to the canopy club which is the music venue in champaign. They are always open at the end of shows so it is a great place to stop in and get a drunken slice of pizza.</t>
  </si>
  <si>
    <t>best,Their,popular,plain,which,open,great,drunken,</t>
  </si>
  <si>
    <t>jmVUb847GUVdR4DM3O-kkA</t>
  </si>
  <si>
    <t>dn9lwYUxmhs_mLKPu7L25Q</t>
  </si>
  <si>
    <t>There is where my boyfriend takes me on valentine's day date night. The food is amazing and they even have a special catered menu for different holidays. The service makes it very enjoyable. Definietly a place to try out.</t>
  </si>
  <si>
    <t>my,amazing,special,different,enjoyable,</t>
  </si>
  <si>
    <t>9MnbQg7kfb_WgxoV0hXKSQ</t>
  </si>
  <si>
    <t>The bbq here is so amazing. I always get the pulled pork but it has never disappointed. their homemade bbq is also so amazing. The only thing that is unfortunate about the restaurant is that there is always a wait. Don't get me wrong, it is worth the wait I'm just not a very patient person.</t>
  </si>
  <si>
    <t>amazing,their,homemade,amazing,only,that,unfortunate,wrong,worth,patient,</t>
  </si>
  <si>
    <t>8Xl8G2LPS0AKnhHB_n2aMQ</t>
  </si>
  <si>
    <t>kNtToQSP_Y5U8tznLXuCaw</t>
  </si>
  <si>
    <t>The food and service was exceptional. I ordered a strawberry salad and it was phenomenal. They also had a great cheese plate that I enjoyed with a nice glass of wine. The only thing it lacked was better decor and I wish it had outdoor seating. However, I will still be returning.</t>
  </si>
  <si>
    <t>exceptional,phenomenal,great,that,nice,only,better,outdoor,</t>
  </si>
  <si>
    <t>k0xbeoCyUgMJlyBzKo3fhA</t>
  </si>
  <si>
    <t>qFwc6pD29qnTgd9tZDRYig</t>
  </si>
  <si>
    <t>Don't get me wrong. The food is always delicious. However, they are pretty expensive for a place that cooks all the paninis at 6 in the morning and then leaves them in a fridge for the day. \n\nThey also overcharge for the soup considering the fact that is has been frozen in a bag for a few days and then warmed up in warm water. \n\nThey do have the loyalty card which does come in handy but you have to be a regular customer to actually receive good rewards.</t>
  </si>
  <si>
    <t>wrong,delicious,expensive,that,all,that,few,warm,which,handy,regular,good,6</t>
  </si>
  <si>
    <t>nq3V6UdxsFaGVi9fm-9JOg</t>
  </si>
  <si>
    <t>aLdMqYoHqc77JjOybdPX-A</t>
  </si>
  <si>
    <t>Came here the other day with my boyfriend. I ordered the pulled pork sandwich which to my surprise was very good. My boyfriend ordered a pretzel burger which also looked mighty tasty. We also enjoyed a beer flight which is a choice of 4 different beers in shot glasses served on a platter. Their drink menu was incredibly impressive and went on for multiple pages. \n\nThe rooftop eating along with their extensive drink menu is why I am rating them so highly. I enjoyed being able to eat outside and overlook the lovely town of Mahomet. The service on the other hand was far from good in my opinion. \n\nIt took them about 7 minutes before they noticed that we hadn't been helped. She proceeded to ask us what we wanted before either of us even got a menu. After we ordered we waited for our brushetta which came out as potato skins because our waitress put in the order wrong. Because of that we ended up with our food at the same time as appetizers. Throughout the rest of the meal our waitress managed to let the f bomb and s bomb slip out and make an appearance which was far from professional. \n\nLuckily their food, ambiance, and drink menu is enough to get me to overlook their lack of good service and return in the near future.</t>
  </si>
  <si>
    <t>other,my,which,my,good,My,which,mighty,which,different,Their,impressive,multiple,their,extensive,able,lovely,other,good,my,our,which,our,waitress,our,same,our,which,professional,their,enough,their,good,near,4,\n\nIt,7</t>
  </si>
  <si>
    <t>EzLGDWimUqG9gKvr4GiJyg</t>
  </si>
  <si>
    <t>u7jiuYiz-zVwsh0TGRHUIg</t>
  </si>
  <si>
    <t>My favorite place on campus to get late next Mexican. They are always open late which is perfect because you can hit up the bar and then head over for some Mexican. I always order a vegetarian but without mushrooms. Whenever I order for delivery they rarely get my order correct by putting mushrooms in the burrito. Other than that it is a great place for Mexican.</t>
  </si>
  <si>
    <t>My,favorite,late,next,open,late,which,perfect,my,correct,Other,great,</t>
  </si>
  <si>
    <t>mLjcfXfP1fzK6YO6jz3CoA</t>
  </si>
  <si>
    <t>pMiz7SP82Tknv1NbVqoSfg</t>
  </si>
  <si>
    <t>This is my go to place for BBQ food in champaign. The first time I ever went to Black Dog was when the location was only in Urbana. It was the worst experience because the place was so small and there was always a wait. \n\nThe new location in Champaign is heaven. It is much bigger than the one in Urbana and I never have to wait more than 10 minutes. I always get a nice beer to start off with, usually something light because I know I am about to stuff my face with BBQ. I always get their pulled pork sandwich with mac and cheese and french fries. I change up the type of BBQ sauce that I get all the time because there are so many delicious options to choose from. \n\nThe only reason why I rate it a 4 and not a 5 is because the price. It is a great amount of delicious food but it is priced a little high. For two people ordering a meal it with usually come up to around 50 dollars with a tip. Definitely still worth going to, just can't go there as much as I would like to.</t>
  </si>
  <si>
    <t>my,first,worst,small,new,bigger,more,nice,about,my,their,french,that,all,many,delicious,only,great,delicious,little,high,worth,one,10,4,5,two,50</t>
  </si>
  <si>
    <t>ko2ZykRFpRJukGKwUZ5d6g</t>
  </si>
  <si>
    <t>oWQwUw8xfQgi1nVNKgS6vA</t>
  </si>
  <si>
    <t>I had friends come into town and they heard about Silvercreeks brunch so we decided to go. They had an extensive spread of a buffet that had a waffle station and a prime rib station along with a dessert station. i started off with just one mimosa before the waiter told me that we could get a pitcher. Of course I then ordered a pitcher to split with a friend. Besides the mimosas I didn't really enjoy the food that they had to offer. My group of friends were also the youngest people in the entire restaurant. When the bill came I found out that the mimosa pitchers were $30. I was shocked. My bill came to $50 before a tip. I was pretty shocked to say the least because I didn't leave very impressed. The service was good but I probably won't be returning for brunch. $30-$40 is acceptable but $50 before tip is a little too much for me.</t>
  </si>
  <si>
    <t>extensive,that,prime,that,My,youngest,entire,mimosa,shocked,My,shocked,least,impressed,good,acceptable,little,much,one,30,50,30-$40,50</t>
  </si>
  <si>
    <t>_4IaWxMvdpJr5QI8TA5_Vg</t>
  </si>
  <si>
    <t>0grgvnq4GgoY-estWytUhg</t>
  </si>
  <si>
    <t>I went here for my graduation dinner and had a party of 7. We had a reservation and we arrived early and were seated instantly. We sat down at our table and there was only one other table in the room. We were all so hungry that by the time the server came we were so excited to order stuff. We ordered two bottles of wine and a few orders of bread. You have to pay a dollar for bread but I honestly think it is worth it and were ordered 3. \n\nTheir menu changes daily and they have daily specials. I ordered their tomato bisque soup and a caesar salad along with meat lasagna. Their soup was to die for. I wish I didn't split it with my boyfriend because I was sad when it was all gone. Their lasagna was made with spinach noodles which at first I didn't think I would enjoy but I really did. Everyone at my table was super satisfied with everything they ordered. The bill came out to around 250 which I thought was a little high. However, I can't complain because it was a really great meal and we had great service. I will definitely be returning and I'm grateful to the staff who helped to make my graduation night very special.</t>
  </si>
  <si>
    <t>my,our,other,hungry,excited,few,worth,\n\nTheir,daily,their,Their,my,sad,Their,which,my,satisfied,which,little,high,great,great,grateful,my,special,7,one,two,3,250</t>
  </si>
  <si>
    <t>M0-vocr_p1puwiOxk_DWBw</t>
  </si>
  <si>
    <t>-0njrYCmpFuyEmPpoq0Q_A</t>
  </si>
  <si>
    <t>FMh50zOwvQiyL_h0210njw</t>
  </si>
  <si>
    <t>Some good food!  Everything hot and most items fresh.  Aunt B's chicken is best.  Salad bad was great.  Had dozens of items.  Service was good</t>
  </si>
  <si>
    <t>good,hot,most,fresh,best,bad,great,good,</t>
  </si>
  <si>
    <t>rT8Bxz2Is85yMw_0WaHKEA</t>
  </si>
  <si>
    <t>RI7jH14rISeIa2Idvuyh8A</t>
  </si>
  <si>
    <t>Been eating at IHOP for many,many years and this location is the best yet.  The service was good and timely. Came at 12:30 pm and only waited for a couple of minutes. The food was served fast and correctly even though all the people in our party had substitutions and adds\/changes. I will be back!</t>
  </si>
  <si>
    <t>many,many,best,good,timely,all,our,12:30</t>
  </si>
  <si>
    <t>e5d8At5XF03dy7woz2rheg</t>
  </si>
  <si>
    <t>ST66dWiUqYnvrD7zT4QBNw</t>
  </si>
  <si>
    <t>The owner was very attentive. Beast mexican yet in Surprise.  Beef only, no chicken no pork.</t>
  </si>
  <si>
    <t>attentive,</t>
  </si>
  <si>
    <t>iC_lSjaqaElhYx-NR-jn7A</t>
  </si>
  <si>
    <t>tgiQx58FRyy6w-pEjoxjSA</t>
  </si>
  <si>
    <t>Slow service, double drive thru not working, food over cooked and cold. I do not recommend</t>
  </si>
  <si>
    <t>Slow,double,cooked,cold,</t>
  </si>
  <si>
    <t>3xC4UT0JGnmMH8r1wTsnKw</t>
  </si>
  <si>
    <t>ffA8x9O0jGP5DkpTiT4NcA</t>
  </si>
  <si>
    <t>Stopped in to explore this traditional cowboy bar. Music live Friday and Saturday night starting at 9.\nHad fish and chips for lunch, was ok and you got a lot.</t>
  </si>
  <si>
    <t>traditional,live,ok,9.\nHad</t>
  </si>
  <si>
    <t>_Yzp8APPX5gCn9z60UDV9g</t>
  </si>
  <si>
    <t>1T6N959Q85RcNol_TuULew</t>
  </si>
  <si>
    <t>7 hours later and their now claiming they can't replace their warranted battery.just go buy one. Can't  even get a jump until tomorrow</t>
  </si>
  <si>
    <t>their,their,7</t>
  </si>
  <si>
    <t>AUJ1C8OTnTd-tmRaKMpYBA</t>
  </si>
  <si>
    <t>yydyoWCY3LJYlPwVLKbJ3Q</t>
  </si>
  <si>
    <t>Great place to watch the game!\nService was awesome and the manager switched chanel so we could see our game-he offered</t>
  </si>
  <si>
    <t>Great,awesome,our,</t>
  </si>
  <si>
    <t>333rnBxttHXAuhvqx_CEFA</t>
  </si>
  <si>
    <t>lbFgv1FrC0ffg5vkVrB58g</t>
  </si>
  <si>
    <t>This is without a doubt the best experience I've ever had in the car repair world. A great price, great people and great service</t>
  </si>
  <si>
    <t>best,great,great,great,</t>
  </si>
  <si>
    <t>BM5RhPbgJCANCP_qqBn74w</t>
  </si>
  <si>
    <t>M9EcjwNUp3oAXRJc5uRSxQ</t>
  </si>
  <si>
    <t>Great chicken sandwich, good service and lots of tv's to watch sports. The help is spot on and they have a bunch of craft beers on tap</t>
  </si>
  <si>
    <t>Great,good,</t>
  </si>
  <si>
    <t>HzmRSAqTDU8THL9fHN4Bfw</t>
  </si>
  <si>
    <t>e7pQN-zVhDaUVMeuzhDSdg</t>
  </si>
  <si>
    <t>Chips are the best!  The option for healthy alternatives for traditional mexican food is great option with no loss in taste. Service was outstanding.</t>
  </si>
  <si>
    <t>best,healthy,traditional,mexican,great,outstanding,</t>
  </si>
  <si>
    <t>rT1ZRSznP4JW-FwCW1zEfw</t>
  </si>
  <si>
    <t>-0udWcFQEt2M8kM3xcIofw</t>
  </si>
  <si>
    <t>Mkz16U3y232nbwoB94myTw</t>
  </si>
  <si>
    <t>I like this one because it has a drive-thru--which is pretty much always packed. But the location and way it's situated is awkward. Cars will back the drive thru line up and block people in their spaces instead of getting off their fat butts and walking in. Always busy, generally fast, always good service.</t>
  </si>
  <si>
    <t>which,awkward,thru,their,their,fat,busy,fast,good,</t>
  </si>
  <si>
    <t>3At4lS2478U8BtWY2vklOw</t>
  </si>
  <si>
    <t>uRM3EfeXd3Dy8yt6xhZkVg</t>
  </si>
  <si>
    <t>I read one bad review and feel compelled to educate the yelp community because that reviewer didn't fully grasp the concept of Bella Donne -- I didn't either when i first walked in. Bella Donne is comprised of salon suites occupied by individual beauty professionals. It's essentially 20 small businesses in one large space. They rent out space in this salon. That's why prices are all dependent on who you see. They have hair stylists, nail techs, massage therapists, estheticians, etc. that's probably why the person answering the phone for the salon said they don't accept walk-ins -- because she doesn't keep every individual schedule. Depending on he person, they will take walk-ins. But I've found that a lot of these people are pretty well-established and have extensive clientele, so I would recommend an appointment. I see Christie of Salon 39 for hair and Leaha of Naked Skincare. Both are excellent and I would highly recommend them.</t>
  </si>
  <si>
    <t>bad,individual,small,large,dependent,individual,extensive,excellent,one,20,one,39</t>
  </si>
  <si>
    <t>MFGF6PTXyL0i8DiEhyT3ug</t>
  </si>
  <si>
    <t>aTlN0kN0gLycCd4uV1GmHw</t>
  </si>
  <si>
    <t>I was devastated when my 5 year old Dyson lost suction and I frantically searched 'vacuum repair' on yelp and much to my joy this Dyson service center popped up and not far from my house. Yay! I was greeted promptly and after I told him the issue I was experiencing, he took my vacuum back to take a look. He came back and told me it would only be about 10 minutes of I could hang out. I waited no more than the 10 quoted minutes and my vacuum was fixed. (Don't use carpet freshener with a Dyson -- or probably any vacuum -- and my filter was filthy...dur). He loaded it into my car -- and there was no charge!! He said it was a health check!! Score. He also told me that when I was ready for a new vacuum to come trade in mine for a newer model and below MSRP. I will definitely  be back to this place when it's time to move on to the next Dyson.</t>
  </si>
  <si>
    <t>my,old,much,my,my,my,more,my,my,filthy,my,ready,new,newer,next,5,10,10</t>
  </si>
  <si>
    <t>56ZSG9WzrE_k4kDNpxmDww</t>
  </si>
  <si>
    <t>f0L6u85V1ergQUrk7nlNDw</t>
  </si>
  <si>
    <t>I frequent the Desert Vista trailhead. The loop is just over 4 miles to and from the parking lot. It is challenging at points but nothing too severe. Those looking for an extra challenge can do Dixie Mountain summit route off of the loop, .4 miles up and then back down. Nice view of the valley at the top. Take a snack and take your break there! Love the teddy bear cholla \forest\. Old car in a ditch is creepy cool. Love the peacefulness.</t>
  </si>
  <si>
    <t>severe,extra,Nice,your,teddy,\forest\.,Old,creepy,cool,4,.4</t>
  </si>
  <si>
    <t>9DkHKv_vkf2t675W8VNRkw</t>
  </si>
  <si>
    <t>diAJlvbE8UrRQ9RN2nZ5Tw</t>
  </si>
  <si>
    <t>Do not, under any circumstances, order the tomato bisque. I'm pretty sure it's just jarred marinara with a squirt of sour scream on top.\n\nTheir bloody Mary's lack flavor and alcohol but at $6 a pop, I'm not going to cry about that. \n\nService was pretty slow. \n\nJust meh -- probably damn good after a kegger at 3am.</t>
  </si>
  <si>
    <t>sure,jarred,sour,top.\n\nTheir,bloody,slow,good,6,3</t>
  </si>
  <si>
    <t>yBHKPX8IZ1Iesvic11eaGQ</t>
  </si>
  <si>
    <t>Jw3iaQalS9-1aeXkKh_plA</t>
  </si>
  <si>
    <t>I like this place. I like it even more when its happy hour and they have happy hour pricing! Lots of fun rolls to choose from. Nice open patio and bar for when the weather starts to cool off. It can get really busy at happy hour. For my picky child, they do plain ramen noodles -- so that was great. i have never had a bad thing here. Its a fun atmosphere in an area that is pretty cookie cutter.</t>
  </si>
  <si>
    <t>its,happy,happy,Nice,open,busy,happy,my,picky,plain,great,bad,Its,fun,that,</t>
  </si>
  <si>
    <t>E8vyl7sPZNfESguyzcZ-Zg</t>
  </si>
  <si>
    <t>yy27y9vFs2-W7jigzAky0g</t>
  </si>
  <si>
    <t>YUM! The hubs grabbed some standard white person pho here and brought it home for dinner. It totally hit the spot. Their broth was rich and very flavorful -- which isn't always the case when I am eating pho outside of Orange County. We also had shrimp summer rolls with peanut dipping sauce. Also bomb. Will be back for more. Easy take out!</t>
  </si>
  <si>
    <t>standard,white,Their,rich,flavorful,which,more,Easy,</t>
  </si>
  <si>
    <t>rsZKH_eHwjt_uSAmmL95gA</t>
  </si>
  <si>
    <t>iN6e7ugfbOUfbsqTeQJfLA</t>
  </si>
  <si>
    <t>What a great spot in an area of the valley not known for having more than chain options. We went in on a Friday night -- it was busy -- but we still didn't have to wait very long for our party of 12 to be seated. The waitress was definitely overwhelmed by the size of our group but the service wasn't slow by any means. I had the grilled salmon salad and it was perfect. The hubs had something of a beef, dippish, sandwichy variety and he was happy. The child had the uber exotic butter noodles. Its a very cool atmosphere -- child friendly but more of an upscale feel which has been lacking in this part of Phoenix. Definitely give it a try!</t>
  </si>
  <si>
    <t>What,great,more,busy,our,overwhelmed,our,slow,perfect,dippish,sandwichy,happy,uber,exotic,Its,cool,friendly,more,upscale,which,12</t>
  </si>
  <si>
    <t>MWk_21qc_wSFJSZGrg2m7A</t>
  </si>
  <si>
    <t>ku9ak9cQnIGBCXBtRd61tQ</t>
  </si>
  <si>
    <t>I am a fan -- especially in patio weather when you can sit outside with your dogger. This spot excels at lunch IMO -- brunch still has some growing to do. I love their soups, sammys, and salads. You can't go wrong with any of them. Decent lunch time HH as well.</t>
  </si>
  <si>
    <t>patio,your,their,wrong,Decent,</t>
  </si>
  <si>
    <t>7yvwNKCcfv5Kn1kgXpmV9Q</t>
  </si>
  <si>
    <t>ttWdCEgNPT0D18oALaU9Ag</t>
  </si>
  <si>
    <t>Made this appointment online a few days before and loved that convenience. I had my pick of times which is why it was surprising and annoying to me that I have a 2pm appointment and have been waiting for 25 minutes. I showed up early as instructed so that I could fill out paperwork (which there was none) and give them my paperwork from the Humane Society on my pet. I should also mention that I am using my free vet visit that comes with the adoption. After waiting an unusual amount of time without a check-in, I kind of lost my cool and was shown to a room immediately. The doctor was warm and apologetic but there was nothing more than a once over of my cat and then i felt like the rest of the consultation was a sales pitch. I went to \activate\ the health guarantee more than anything -- should anything have happened to the cat, visiting this vet would have provided coverage for minor illness with no cost to me. I will not continue care here. Did not feel authentic or the kind of experience i have come appreciate with my pets' current PCP.</t>
  </si>
  <si>
    <t>few,my,which,surprising,annoying,which,my,my,my,free,that,unusual,my,warm,apologetic,more,my,minor,authentic,my,current,2,25</t>
  </si>
  <si>
    <t>utZZg_joNX_06JLeSrJ_1A</t>
  </si>
  <si>
    <t>-0xvtvwuPBMnFxj71obLaA</t>
  </si>
  <si>
    <t>eNfSygNzzmwR33QXpfC-Qg</t>
  </si>
  <si>
    <t>This used to be the best Italian in Concord. Always fresh. Courteous staff. The whole nine yards. Now its worse than Olive Garden. A friend got a Stromboli and it was cold in the middle. She asked for it to be fixed. They put it back in the oven and it got really dry. The waitress said she would talk to the owner. Well nothing happened. So she asked to speak with him. The owner finally came out and was blaming her for not telling anyone. Um hello? Then he said there was too much cheese. He tried to say he would only take half off because she ate half of it. Finally he took it off of her bill. I refuse to return and encourage you not to go there.</t>
  </si>
  <si>
    <t>best,Italian,fresh,Courteous,whole,its,worse,cold,dry,much,her,nine</t>
  </si>
  <si>
    <t>unXNDVWGXq6y8__jSueW8w</t>
  </si>
  <si>
    <t>LNbppyYPNwtP-x5eNoOAcQ</t>
  </si>
  <si>
    <t>After reading the reviews I was nervous but this place a hidden gem. Friendly staff. Yummy cheese dip. Their ACP is awesome! The chips taste super fresh and salsa has a good kick. Cheese dip is some of the best! I will be back!</t>
  </si>
  <si>
    <t>nervous,hidden,Friendly,Yummy,Their,awesome,super,fresh,good,Cheese,best,</t>
  </si>
  <si>
    <t>v04CH61wdrWjedONKuKMoA</t>
  </si>
  <si>
    <t>aybwecuzAa-OuIt1i3_IDQ</t>
  </si>
  <si>
    <t>One of the best fast food burgers. Homemade fries are hard to beat! Fridays are the best! Bottomless fries! Everything is made to order. They never disappoint. Staff is generally friendly.</t>
  </si>
  <si>
    <t>best,fast,Homemade,hard,best,Bottomless,friendly,One</t>
  </si>
  <si>
    <t>GXijueyI3i9V8SqAAIcLgw</t>
  </si>
  <si>
    <t>YmnFHwI-RGm5BvixJkcJPg</t>
  </si>
  <si>
    <t>Cracker Barrel is one of my most favorite places. This one makes me sad. Biscuits were dry. Hash brown casserole was meh. Country fried chicken barely had enough gravy to cover the middle. The only good thing? We were seated within about 5 mins.</t>
  </si>
  <si>
    <t>my,favorite,sad,dry,Hash,brown,enough,only,good,one,5</t>
  </si>
  <si>
    <t>0UWTtyGmvV_WALIRjLiz1Q</t>
  </si>
  <si>
    <t>J0KJrAcCrqhfSsWj8WOdGQ</t>
  </si>
  <si>
    <t>I'm not a big fan of coming here. I do simply because my insurance has them as in network. The zip pass check in system is a joke. I tried to use it today and everyone in the waiting room was seen before me. I told the CNA taking my vitals that the machine never works well for my bp so what does she do? She puts a bigger bp cuff on me. The only good thing about today was the water they gave me. The PA that was there looked at my xrays and came in and said here's your prescription. What is wrong with my back? Oh yeah, I forgot to tell you...you strained it. No instructions on what to do, no bedside manner, nothing. I'm done with this place. I'll drive to a further urgent care in the future.</t>
  </si>
  <si>
    <t>big,my,my,my,bigger,bp,only,good,that,my,your,wrong,my,bedside,urgent,</t>
  </si>
  <si>
    <t>XbtN8GBUZyJRYbmRoFP4kw</t>
  </si>
  <si>
    <t>Tbsd_d6lkvJ88CWxKc-iPA</t>
  </si>
  <si>
    <t>This used to be a favorite. Who could beat $5 and change for a full meal? Now it's $5+ for a meal. Price went up and quality went down. Sadly I'm not sure if I want to return after this visit. \n\nWell, I returned 2 weeks later. The guy at the window didn't listen and was rude. I was afraid I was going to end up with something I don't like. My husband has had oral surgery and his teeth are very sensitive. He requested no ice and still had ice. Also, we've gotten the same meal both times and it was 2 different prices. I am pretty sure I'm done with this location.</t>
  </si>
  <si>
    <t>favorite,full,sure,rude,afraid,My,oral,his,sensitive,same,different,sure,5,5,2,2</t>
  </si>
  <si>
    <t>cHQqJsVGwGtkwT2PmEitVg</t>
  </si>
  <si>
    <t>8V1a1VW3L_xc6ZrjOfZBEg</t>
  </si>
  <si>
    <t>I can honestly say this has been my favorite visit and we are becoming regulars. We tried the cheese curds and oh my gosh they were so good. My hubby and split wings and they were so good. Tiffany was our server and she was EXCELLLENT! She went above and beyond on service. She deserves a gold star.</t>
  </si>
  <si>
    <t>my,favorite,good,My,split,good,our,gold,</t>
  </si>
  <si>
    <t>YNt_LOBdckJ59BbpV4Qfzg</t>
  </si>
  <si>
    <t>cnWo1tPCcTo1qbLh0UHpQA</t>
  </si>
  <si>
    <t>If this could have a 0 star it would. This was the WORST experience ever. I used to come all the time and had the best experience. Tonight. No. Terrible. Horrible. First let me just say my husband and I ordered the trio appetizer and the kid that brought it out basically threw it in my lap. Then I got the steak tacos they were decent but kind of cold. My husband got he carnitas burrito and said it was good. At the time of our order we said we wanted the cookie dough flautas to come out 15 mins later. I didn't realize it would be 45 mins later. We got them after the back \forgot\ about them. We got them and they weren't even hot. This was just the food. The dining room floor looked like it hadn't been swept since last year. The tables were nasty. After tonight I'd rather go to Taco Bell. \n\nOk so we decided to give one more chance and I'm so glad we did. It was back to normal but better. I will be back now that they've made things better. The staff was friendly and helpful. Food was fresher and the store was cleaner. As always Chandler was incredibly helpful!</t>
  </si>
  <si>
    <t>WORST,all,best,Terrible,Horrible,my,that,my,decent,cold,My,good,our,\forgot\,hot,last,nasty,more,glad,normal,better,friendly,helpful,fresher,cleaner,helpful,0,15,45,one</t>
  </si>
  <si>
    <t>2c2D147RJB_u6YKtNrouWw</t>
  </si>
  <si>
    <t>I originally had this with a 5 star review. Recently I feel like the front in staff has gone down. Tasha is the only one who really seems to care about her job. Everyone else up there seems to hate their jobs. I've had 2 appointments that I've had to change and they never got changed. The most recent happened today. I called yesterday and asked if Diondrea my go to waxed had anything and I was told she had a 10:15 which was perfect! I get there and the 2 at the front were like nope you're appointment is not until 12. I said I changed it last night and they didn't seem to care and just said we will move to 10:45. She will see you soon. I was so aggravated that I didn't even say anything I was just in disbelief. Thankfully Diondrea is still there because she's the only reason I keep coming back. She cares about her clients and makes everything an easy process. I'm just disappointed that the front end staff has gone by the way side.</t>
  </si>
  <si>
    <t>only,her,their,that,recent,my,which,perfect,last,aggravated,only,her,easy,disappointed,front,5,one,2,10:15,2,12,10:45</t>
  </si>
  <si>
    <t>40SbqAsGpcoznHHukV-Z4g</t>
  </si>
  <si>
    <t>SvM1d4a5OrUIo_i3uzVRxw</t>
  </si>
  <si>
    <t>My husband and I went through the drive this morning. Overall it's a quick and painless. The worst part is that every time the card machine won't read our card. Then we end up not getting a receipt. Today, we didn't get a receipt and going on the honor system that we will be charged the correct amount. We've been about 5 times in the last 2 weeks and no receipt. It must be a new policy. Today my husband's drink never got to us and we had already pulled away and back on the road. Plus, we had no receipt to prove we were supposed to get his receipt. The girl at the window is super sweet just really quiet and I can see why. The supervisor that was near by was asking what was taking her so long. I felt so bad for her because you could tell it upset her. Hopefully things will improve or I'll have to find a different location to eat at.</t>
  </si>
  <si>
    <t>My,quick,painless,worst,our,that,correct,last,new,my,his,sweet,quiet,that,near,bad,different,5,2</t>
  </si>
  <si>
    <t>lJVJlVDG2VNIankyXTFvXg</t>
  </si>
  <si>
    <t>-1it-1oll1OOP6KMsF-Auw</t>
  </si>
  <si>
    <t>4NmXBRGJ5PuTMN7WeQU89w</t>
  </si>
  <si>
    <t>Great venue! Lots of room! Thoroughly enjoyed #YelpGetsLucky event! Looking forward to more events at the C3 lab!</t>
  </si>
  <si>
    <t>Great,YelpGetsLucky,more,</t>
  </si>
  <si>
    <t>jLWyRV_LkfhhTLbXdX6Ybw</t>
  </si>
  <si>
    <t>MQEpDvkdL39hh1N0We3Vaw</t>
  </si>
  <si>
    <t>I'm a foodie, especially Mexican food, I've been looking for a new Mexican restaurant to call my favorite and this is it! Taco Tuesday and $2 mimosas are the best on Saturday and Sunday! I'm so glad I found out about this place from the #YelpgetsLucky event! I love the atmosphere and all the decorations! You'll get the best service from the bartenders! It seems like the waitresses sometimes forget about you, but overall a place I'll be frequenting</t>
  </si>
  <si>
    <t>foodie,Mexican,new,Mexican,my,favorite,best,glad,all,best,2</t>
  </si>
  <si>
    <t>UIJ21wdH0GGdhyKp1reODw</t>
  </si>
  <si>
    <t>0lhQjqxsXuHgcSXiyj_IKQ</t>
  </si>
  <si>
    <t>My new favorite dentist! I will definitely recommend this place to my all my Charlotte friends!</t>
  </si>
  <si>
    <t>My,new,favorite,my,my,</t>
  </si>
  <si>
    <t>Shk2Wqzm5fUXpRVHSyCJnA</t>
  </si>
  <si>
    <t>eZDXz_RylvdD0tHEA8I0NA</t>
  </si>
  <si>
    <t>This place is a hidden gem! I had never had sushi before coming here, but I'm glad I made New Zealand my first stop! The sushi is so delicious and affordable- they even have $1 and $2 pieces. I recommend the Crunchy Eel roll or the H.O.T. Roll!\n\nThey also have different meals to choose from that you would find in a normal Chinese restaurant and you get a lot of food for the price- I recommend the Queen City Chicken- which is their take on sesame chicken.\n\nIf they're busy, seating is a little cramped because it is a small space, and it can get a little loud will all those people in such a tiny area. \n\nI've been several times and the food &amp; service are always great! Definitely will be my go to sushi spot!</t>
  </si>
  <si>
    <t>hidden,glad,my,first,delicious,different,normal,Chinese,which,their,sesame,busy,little,small,little,loud,all,such,tiny,several,great,my,1,2</t>
  </si>
  <si>
    <t>Bbd4UdHS5_ak1QBdIEcdzA</t>
  </si>
  <si>
    <t>ywkw13rZ9xIv1s3CibF-uQ</t>
  </si>
  <si>
    <t>I got to sample the red velvet cupcakes at Yelp's Live &amp; Local event and honestly I haven't stopped thinking about them since! I ranted and raved to my closest friends and even my mom about these cupcakes because they were so delicious! \n\nI'm trying to make my way to Fort Mill so I can pick some up to share with everyone so they can see how good they are for themselves. \n \nExcited to see and try all the other flavors available!</t>
  </si>
  <si>
    <t>red,Local,my,closest,my,delicious,my,good,all,other,available,</t>
  </si>
  <si>
    <t>SFMgXpFAqJEhTzCDaJp0GA</t>
  </si>
  <si>
    <t>Nf_OLImchUFTqmNdvN5CXg</t>
  </si>
  <si>
    <t>This want my first time at this location, there was a bit of a wait-and that's to be expected on a Saturday night in Concord. Music was kind of loud if you're planning on having a conversation. \n\nWe had to ask for silverware and napkins once our salads came because none were provided beforehand. I myself am a fan of croutons so the fact my friend and I's salads had 4 croutons total was a bit of a disappointment. \n\nNext I ordered a Fried Onion \loaf\ per the menu, I was expecting onion \rings\ but what came was a mound of battered shoestring onions that was very doughy and uncooked in places; I ended up sending that back because it left much to be desired. I also ordered the potato skins with BBQ Chicken, the skins were fried to a crisp and what was left of the potato inside (very minimal amount) was inedible- but the chicken had a nice flavor.  The manager was able to remove the charges for those items from the bill, but still disappointing that the only item I was able to enjoy was the salad.</t>
  </si>
  <si>
    <t>my,first,loud,our,my,total,that,crisp,minimal,inedible-,nice,able,disappointing,only,able,4</t>
  </si>
  <si>
    <t>QGzHB_WGyLYmMFZi39AMKw</t>
  </si>
  <si>
    <t>WGSyaXu3tsKAsfXp6EJNlA</t>
  </si>
  <si>
    <t>This has easily become my favorite store! It's like a Dollar Tree on steroids! I love that everything is $5 or less, I've found so many good products here! \n\nI usually go in for phone cases (I have an obsession and have to have a new one every few months) but I'll always check out the home decor and other items in the electronics section.\n\nThis past summer I picked up some stuff for the pool and the floats had to be exchanged twice for slow leaks but hey, you get what you pay for and they happily exchanged them with no issues. \n\nAll in all, it's a great store and I'm sure we'll see many more popping up across the QC!</t>
  </si>
  <si>
    <t>my,favorite,less,many,good,new,few,other,past,slow,great,sure,many,5</t>
  </si>
  <si>
    <t>a6N8muL_Ub9AQNN4rjn8lA</t>
  </si>
  <si>
    <t>3ZKQ2dmnQY9yP-11EoVf9w</t>
  </si>
  <si>
    <t>If only 0 stars were an option, the model unit looks nothing like the actual units FYI.. now on to the review... \nI've lived at Lakeside for 12+ months now, this is my first apartment on my own- I moved in because I was desperate and the price was right for my budget. As far as safety and noise are concerned the complex is pretty good-I hardly ever hear my neighbors and am never concerned about coming home late at night. My FIRST night, my toilet leaked water out in to my room, and maintenance wouldn't come out until morning. Within my first month the water main for the entire complex broke and we were all without water for 24 hours; jump to month 2 and it broke again, pick any random month between the time I've moved in and now, and the water main has broken, I don't know if the issue lies with the complex or City of Charlotte, but it's such an inconvenience and kind of worrisome to never know when you'll be without water. The complex was purchased by a new property manager \Providence Management\ and we've now been through multiple managers and staff within the office. Maintenance likes to paint over things instead of just replacing them and take several days for simple repairs, which is why I currently have a bathroom door that has water damage at the bottom and shotty cabinetry. They also don't seem to keep an eye on vacated apartments because neighbors above me moved out and some of their friends broke in and lived illegally for about a week which led to me needing my ceiling repaired due to them flooding the bathroom upstairs. I hadn't had a big problem with roaches like everyone else until this spring and into summer; I can now agree with everyone else that the complex is infested. I asked to be placed on the weekly extermination list and the property manger denied that request and said she wouldn't feel comfortable with that. I'm not sure why the property manager would want the tenants to continue to see roaches but that is the case, the exterminator\/property staff also try to play them off as \water bugs\ and there's clearly a difference.</t>
  </si>
  <si>
    <t>actual,my,first,my,desperate,right,my,good,my,concerned,My,FIRST,my,my,my,first,main,entire,random,such,worrisome,new,multiple,several,simple,which,that,shotty,their,which,my,due,big,weekly,comfortable,sure,\water,0,12,24,2</t>
  </si>
  <si>
    <t>pWv7bW7JTeRvp2gX88ScJA</t>
  </si>
  <si>
    <t>Abm-1HRGPyevBtnC3Rpxag</t>
  </si>
  <si>
    <t>Sadly this was my first and last visit to this Rock Bottom location. Our server was not attentive to us or ensuring we had what we needed, but was focused on flirting, lingering, and laying all over a few male customers to which she was not assigned because they appeared to be dressed as though they were wealthy. The food was bland and tasteless; the macaroni was not full cooked and was not even at an al dente texture, which would have been acceptable. We ordered a growler to go- which the waitress failed to put in because she was so focused on returning to entertain those male customers which caused us to have to order the growler again and wait for it and the second check to be generated, in between her flirtation time that is. Sadly disappointed in this location seeing as how it is the oldest brewery in Charlotte it would have been a nice location to return to.</t>
  </si>
  <si>
    <t>my,first,last,Our,attentive,few,male,which,wealthy,bland,tasteless,full,cooked,which,acceptable,which,focused,male,which,second,her,that,disappointed,oldest,nice,</t>
  </si>
  <si>
    <t>ByMvHueufye66LgfJVvHgQ</t>
  </si>
  <si>
    <t>hf2oiNqYYWoF2-iNYSnOMg</t>
  </si>
  <si>
    <t>Just moved to a new side of town, so naturally we had to find a new go-to Chinese place. And I think we have. \n\nOur first visit we ordered some veggie fried rice, crab Rangoon, and egg rolls; which were all great! I've had crab rangoon from a lot of places but these were probably the best; they were crispy, and fried perfectly. \n\nThis visit we added egg drop soup and the Chinese donuts to the order (pictured) and they were AMAZING!\n\nCan't wait to try out more items on the menu!</t>
  </si>
  <si>
    <t>new,new,Chinese,first,veggie,which,great,best,Chinese,more,AMAZING!\n\nCan't</t>
  </si>
  <si>
    <t>MaSjnnoCIlZPDOumnrflvA</t>
  </si>
  <si>
    <t>-1wbglcr6x1qrUbqP1YAIA</t>
  </si>
  <si>
    <t>G3ajtOA7hWve7RYwYdc0fA</t>
  </si>
  <si>
    <t>This is such a cute place. The decor is inviting as well as the staff. \n\nI was greeted promptly with a friendly hello. \n\nSelection of ice cream and gelato is pleasing and seems very delicious. \n\nI had the mango gelato, which was actually very tasty and tasted like actual mango! \n\nThis is a great place to come by and I'll definitely visit again!</t>
  </si>
  <si>
    <t>such,cute,friendly,pleasing,delicious,which,tasty,actual,great,</t>
  </si>
  <si>
    <t>CjZsKnEGE0DSWBI5aXTl5w</t>
  </si>
  <si>
    <t>2_8_ipfxCRtpXesLdBCqig</t>
  </si>
  <si>
    <t>As soon as I walked in, there was a sense of cleanliness and professionalism.\n\nThe atmosphere was modern chic - very clean and white is used as the colour palette.\n\nThe desserts were showcased behind a clean, glass box. It was easy to navigate and find which desserts you wanted. They also offered teas, which look very adorable and cute.\n\nMy partner and I got the Mont Blanc and Lemon Tart. The Mont Blanc was very different from what we've ever had before in terms of desserts. It was really good, though. The cream was decadent but light at the same time. The cake was airy. The chestnuts were yummy even though both of us have never had it before. The lemon tart, though, was VERY tart. I usually love my lemon tarts and lemon curds but this made my lips pucker. Beware! \n\nYes, it is pricey. But just think about what you are paying for. French pastries do not come cheap!\n\nOverall, it was a positive experience and we will come back again to try the other desserts.</t>
  </si>
  <si>
    <t>professionalism.\n\nThe,modern,chic,clean,white,clean,easy,which,which,adorable,different,good,decadent,same,airy,yummy,tart,my,my,pricey,French,positive,other,</t>
  </si>
  <si>
    <t>K1sMBt2WUyZ0fwZzXHtOiA</t>
  </si>
  <si>
    <t>A-QlS6_vpJI_Yi67AyNJLw</t>
  </si>
  <si>
    <t>Holy mother of bagels and smoked salmon - this is delicious!! \n\nI ordered the Chazzer for today. Had it on pumpernickel. As soon as I had my first bite, I fell in love. The salmon roe popped in my mouth. The salmon was so rich and tasty. The horseradish cream cheese scared me because of the name. But I really enjoyed it as it melded with all the flavours. \n\nThe women who worked there this morning were friendly. \n\nI got some salmon and pickled beets to bring home. It won't last me too long!\n\nI'll definitely come back a lot more often than I want to due to my salmon addiction.\n\nP.S. It's not pronounced Chaz-zer. More like Khazzer. I felt pretty silly when I heard them pronounce it the right way!</t>
  </si>
  <si>
    <t>Holy,delicious,my,first,my,rich,tasty,horseradish,all,friendly,my,More,silly,right,</t>
  </si>
  <si>
    <t>bYFUBtdSmO7MJtEvym8-Ng</t>
  </si>
  <si>
    <t>9UTpmQ4OhX5jNFUIu7dPPQ</t>
  </si>
  <si>
    <t>One word: YUM. \n\nI had the bulgolgi combo. As per usual :) it's one thing that I always get.\n\nThe bulgolgi is seasoned very well. So flavourful and soft. It sorta just melts in your mouth? \n\nWhat I get is more of a bulgolgi and clear noodle soup. So you have to fish things out of the really, really hot soup. I burn my tongue every time! But it's worth it.\n\nThe combo also comes with purple rice, which works well with the food.\n\nThe banchan is delicious, too. Kimchi on point. Really delicious pickled radish. Good beans. \n\nThe service is good as well. They're very nice and accommodating when you want more water or tea.</t>
  </si>
  <si>
    <t>usual,that,flavourful,soft,your,more,clear,hot,my,worth,purple,which,food.\n\nThe,delicious,delicious,Good,good,nice,more,One,one</t>
  </si>
  <si>
    <t>GB-4RRIAEZKYuSoaxBisuw</t>
  </si>
  <si>
    <t>jqp--3Unhkr0a5_ofPWLEw</t>
  </si>
  <si>
    <t>Holy mother of god! This was the most delicious pizza I have ingested. \nThe crust was soft and doughy but crisp at the same time! \nMy partner and I ordered a large Tropic Thunder. So, so, so delicious. We chomped down on about three slices each, with three left over for the next day.\nI have died and gone to pizza heaven! \n\nWe were a bit weary about all the reviews about bad service. But the service was just fine for us! The guy on the phone was straight forward, yet polite. We got the pizza in under an hour - average wait time. We were surprised that the delivery guy was here early! My partner met the delivery guy and said that he was nice as well.\nSo I dunno, it might have been a hit or miss but we got really good service.\n\nNonetheless, can't wait til I'm back in Toronto to order this amazing pizza again!</t>
  </si>
  <si>
    <t>Holy,delicious,soft,crisp,same,\nMy,large,delicious,next,weary,all,bad,fine,polite,average,surprised,early,My,nice,good,amazing,three,three</t>
  </si>
  <si>
    <t>_0qySkYCjwyGc0bY6BSssQ</t>
  </si>
  <si>
    <t>_5izyrn1qV0uyec65UsdIA</t>
  </si>
  <si>
    <t>The food here is delicious. I usually go with my partner and we make sure to order our staple dishes - the sweet potato fries and calamari! No place could do it better for such an affordable price and good sized tapa dishes. \n\nThere are a lot of great options if you're a beer fan. There's a lot of selection for the stuff on tap. It's cool seeing the switchboard flip when you're there. \n\nIf you like sports, you'll like what they're putting on all of the TVs.  \n\nThe location is pretty good considering that there's a Green P Parking lot right in front of the restaurant. \n\nThe only thing that is lacklustre is the service. Every time we go, either as a table of two or a table of four, it sucks. The line for it is very long, so beware if you're going after 5pm on any given day. The service is very lacking because I see the servers talking among themselves instead of giving their attention to their much needed HUNGRY tables. Yeah, we're god damn hungry because we've been waiting in the cold for the past 30 minutes.</t>
  </si>
  <si>
    <t>delicious,my,sure,our,staple,sweet,such,affordable,good,sized,tapa,great,cool,good,only,that,lacklustre,long,lacking,their,their,HUNGRY,hungry,past,two,four,5,30</t>
  </si>
  <si>
    <t>z0t8ziW-qEYyezS6YHppWg</t>
  </si>
  <si>
    <t>EQCd_CUFrK_gSARL7s01fw</t>
  </si>
  <si>
    <t>Came here and night in the early evening. A line had to be started, but we didn't mind at all. The door guy was really friendly! He was really talkative and we had a fun time chatting with him about everything. \n\nThe bartenders were attentive and so friendly. Honestly, way friendlier than the bartenders in the GTA. They did cool bar tricks. My partner and I saw all the *action* right up front because we sat at the bar. They had a million orders coming through but they were prompt. Really knew what they were doing.\n\nThe drink selection was an easy process because of the menu separated into categories. You want something strong? Or sweet? Or sour? There's something for everyone here. The drinks my partner and I chose were really delicious, with complex flavours and complementing flavours. \n\nIt's definitely a holy grail place. The dive bar atmosphere made it feel homey, but the drinks were high end. Loved it!</t>
  </si>
  <si>
    <t>early,friendly,talkative,fun,attentive,friendly,friendlier,cool,My,all,prompt,doing.\n\nThe,easy,strong,sweet,sour,my,delicious,complex,holy,homey,high,million</t>
  </si>
  <si>
    <t>GQDMgvSkL6pwMrIGGjfBDw</t>
  </si>
  <si>
    <t>u-SvRRAfYgpbXZRfQgcTzA</t>
  </si>
  <si>
    <t>Definitely a place that my partner and I will be going to when we come back to Montreal!\n\nAs soon as you step in, the atmosphere is impressive. The fixtures and modern, yet traditional furniture and walls are exciting to look at. My partner and I were very fixated on the beautiful murals on the walls. The staff did a good job. Water was refilled promptly most of the time. Best thing - the inside smelled like barbeque. My partner and I could barely hold on because we were so hungry. \n\nThe main star was the food. Amazing, amazing food. We had the beef tataki, seaweed salad, pork belly, takoyaki, chicken skin, goat cheese, tuna cutlet and daikon kimchi (a special). \n\nThe beef tataki was simply delicious. I really loved the way the flavours complemented each other. The tataki was tender. \n\nThe seaweed salad had a very nice sesame dressing on it that was creamy. Loved how the seaweed was actually good portions of seaweed, not the usual stringy stuff they give you. \n\nThe porky belly was a bit lacklustre. It was barbequed nicely but it barely had any flavour on it. Needed more marination. Or sauce on the side. \n\nThe takoyaki stole the show. It certainly beat the quality of the takoyaki at one of my favourite places in the GTA. So crispy and well cooked. \n\nThe chicken skin was amazing. I could eat a bowl of this any time. Crispy and well seasoned. \n\nThe goat cheese was complemented well with the berry sauce. One of my favourites. \n\nThe tuna cutlet was unique and tasty. Reminded me of home because of a certain herb used in Vietnamese culture. \n\nThe daikon kimchi was good but it lacked that certain something. Perhaps more fermentation  and sour notes could have been improved on. \n\nOverall, a really good experience in a more modern izakaya. We left with our bellies full! Super full!</t>
  </si>
  <si>
    <t>that,my,impressive,modern,traditional,exciting,My,beautiful,good,most,Best,barbeque,My,hungry,main,Amazing,amazing,cutlet,daikon,delicious,other,tender,nice,that,creamy,good,usual,stringy,porky,lacklustre,more,my,favourite,amazing,my,unique,tasty,certain,Vietnamese,daikon,good,certain,more,sour,good,modern,our,full,full,one,One</t>
  </si>
  <si>
    <t>0c2GQijpcLaVmi0aa2KZlg</t>
  </si>
  <si>
    <t>6nwhm3opaLaKFekuF4gqhA</t>
  </si>
  <si>
    <t>Food - good. Drink - eh. Service- eh.\n\nIt was a nice day so we opted to sit out on the patio. It was fairly pleasant. \n\nI had an everything bagel with smoked salmon, onions, and pickled capers. $11 for the shebang but it was a rather big bagel! The bagel was dense and delicious. \n\nI had a lemon iced tea, advertised to be made in store. It was a bit too tart for me but refreshing.\n\nThe service was okay. We didn't know where to pay afterwards considering there were two counters. One for takeout bagels, one for paying and other stuff. My partner ordered a plain bagel and got another one instead. With sesame seeds. We didn't get menus so we sat there for a good 5 to 7 minutes just talking to each other. It was a bit awkward to be like, \Hey....can we get some menus please?\</t>
  </si>
  <si>
    <t>good,nice,pleasant,smoked,big,dense,delicious,tart,okay,other,My,plain,good,other,awkward,\Hey,11,two,One,one,5,7</t>
  </si>
  <si>
    <t>8M2DKyg8uZ2m2nHiNi1CIw</t>
  </si>
  <si>
    <t>UFa4Vz3i2pvc6viF_W6lPQ</t>
  </si>
  <si>
    <t>Truly an extraordinary place to walk into. I chose this place as my breakfast place and my afternoon place. I had to come back more than once, and introduce my partner to it. \n\nAs soon as you walk in, you can see the architectural beauty that graces everyone that walks into it. The extremely high ceilings are a sight to look at. Everything is designed beautifully. Even the elevator doors are regal. \n\nIt was a good thing that they were playing Fleet Foxes, because I almost let a single tear fall from my eyes. The music travelled and echoed. Amazing. This was truly a religious experience.\n\nNow, on to the food. The montreal bagel with smoked salmon and cream cheese was so yummy. I scarfed it down in no time. But it was filling. I had to have it more than once when I was here. The smoked salmon was different from the types I've had in Toronto - but it was better! The capers and pickled red onion added a great sour note to cut the richness of the fish and cream cheese. \n\nI had a carafe of the jasmine tea - the dragon pearls. It was fragrant and wasn't bitter. It was an amazing palate cleanser for the end of my meal. And it gave me a chance to relax and people watch. \n\nThe place is full of students studying, friends mingling, lovers gazing into each others eyes, and tourists. So you better snatch a seat before they're all gone!</t>
  </si>
  <si>
    <t>extraordinary,my,my,my,architectural,that,that,high,regal,good,that,single,my,Amazing,religious,smoked,yummy,more,smoked,different,better,red,great,sour,fragrant,bitter,amazing,my,full,\n\nIt</t>
  </si>
  <si>
    <t>k_6BMVqrxRhSYnVW3M4aDg</t>
  </si>
  <si>
    <t>-1x8gXJnrI-FeZPNvnfbRg</t>
  </si>
  <si>
    <t>45Dtczrm17CexADespUkgw</t>
  </si>
  <si>
    <t>DIRTY, Condescending Doctor &amp; Too Busy Staff! See specifics below on Doctor, Cleanliness (lack of), scheduling and reception. \nIt's interesting that DR Walker said web reviews can't be trusted (paraphrase) because I imagine his reviews are all negative! I think he said that due to how, just like me- patients do not have positive opinions about him,  the \care\ he provided and the overall opinion of the establishment. \n\n  1.  Doctor:  DR Walker was very inconsiderate and condescending.  He didn't listen to me speak (interrupted constantly),  he was rude and poorly judgmental when discussing my diagnosis and failed to treat me with respect.  I went for a surgical consult and not only did him and nurse insist on an unnecessary full exam (when he was just sending me to someone else), but also I was trying to have a conversation with him as he was standing with his hand on the door knob trying to leave!  I am so thankful that he referred me to a different doctor in the practice (although that dr was a urologist, NOT a GYN so another wasted trip and money!) Dr Walker is not someone I trust and not someone I ever want to see again!\n\n  2.  Cleanliness (lack there of): The patient room was not cleaned, which is extremely gross because the nurse changed the paper in front of me but did not wipe down and sanitize the bed.  This is substandard behavior for a medical establishment, not to mention against the standards of the AMA and Requirements of Hazardous Prevention Protocol. The bed was not given with a pillow and the room only had a gross stained cushion bench to set clothes on and a dirty exam table. \n\n3. Staff &amp; Scheduling: The receptionist was friendly but she was too busy with phone calls and other patients.  They need another person in there so patients don't have to wait on the phone or standing in check in and out lines.\nI had to wait 2 weeks to get in with DR Walker, under the information and impression he'd be the one treating me and now I have to wait another two weeks to see the other Doctor for another surgical consult! \n\n  4.  Paperwork;  It is also interesting that the paperwork had a part regarding legality and wanting patients to agree on not taking matters to a court of law. (I refused to sign it)\n\nAs I stated, I'm thankful I won't be visiting that location and Doctor again and I fully intend to file a grievance with the AMA.</t>
  </si>
  <si>
    <t>interesting,his,negative,me-,positive,overall,rude,judgmental,my,surgical,unnecessary,full,his,thankful,different,patient,which,gross,substandard,medical,gross,dirty,friendly,busy,other,other,surgical,interesting,thankful,1,2,2,two,4</t>
  </si>
  <si>
    <t>bKQaVJno08Hm8JU3E9yHpQ</t>
  </si>
  <si>
    <t>bfawyFZbVh8oBmKx-uTL8Q</t>
  </si>
  <si>
    <t>Awful service (lack of any service) and little selection.  See below for details.\nI've visited this store a couple of times only because I was returning products my roommate bought.  The most recent time I decided I'd do shopping and purchase an extended shower head arm.  After searching for a while to find anyone to assist me, the young man I flagged down had no idea what I needed.  He finally said he would contact someone in plumbing because he had only been at that location a few days.  The young man spent over 15 minutes \calling\ the person.  Finally I asked for a manager.  I walked up to them, told them how I had been waiting, sat the products down on her counter and said\n\I'm going to Lowes\.</t>
  </si>
  <si>
    <t>Awful,little,my,recent,extended,young,few,young,her,15</t>
  </si>
  <si>
    <t>Io6lNJjGm5M1DqxKN_Yf9A</t>
  </si>
  <si>
    <t>tTpIP1mtZLV7iKhpJ8EjpQ</t>
  </si>
  <si>
    <t>I trust Doctor Wolf and her care for my dachshund.  She is thorough and sympathetic to my dogs needs.  The cost is not too high and they are fantastic with providing medications and shots\/vaccines.\nI do have a few complaints.\n1. Even after making appointments days in advance, I've waited for over 45 minutes in a hot patient room. I've never gotten right in to see anyone there which is frustrating if you have an anxious pet, or especially if their ill.\n2.  This one is kind of a big surprise for any Vet. There is not an area for dogs to relieve themselves.  It's right off a loud busy street and it's all parking lot with a small strip of rocks that's fenced in so customers\/patients can't even use it.  This leads me to believe that any boarding there must be miserable. (Whether it be for medical reasons or if they do vacation sitting). Not to mention they clearly state that no one is on the premise at night.  I care too much for my pet to ever let her stay anywhere alone and scared overnight!  Especially if she has no where to relieve herself except a patch of pointy rocks!\n\nBesides those complaints, I will still continue to utilize their out patient services because I like Doctor Wolf so much. \n\nI just ask they PLEASE add an accessible pet relieving area with actual grass\/turf so it's more comfortable and decent for those utilizing their services.</t>
  </si>
  <si>
    <t>her,my,thorough,sympathetic,my,high,fantastic,few,hot,which,frustrating,anxious,their,ill.\n2,big,loud,busy,small,that,miserable,medical,my,alone,their,patient,accessible,actual,comfortable,decent,their,45</t>
  </si>
  <si>
    <t>iI-q8rtwVEXEaWZfrozP2Q</t>
  </si>
  <si>
    <t>yofHPSC24EsWTMJq3_6N6g</t>
  </si>
  <si>
    <t>Oh my gosh... the wait... the unbelievably long wait in line..... ahhhhhh!!!! However that's typical for a post office I guess. (?). The price of my PO box is higher at this location vs. North Buffalo and there has been a leaking hole in the ceiling with buckets cordoned off under it for the entire 6 years I've gone there. What the deal?  It's actually more of a comical site after all these years. \nThey tend to fail at utilizing the lockers for package delivery.  I've had a business send me two large envelopes separately but at the same time.  One went in a locker and the other up front where I had to go to customer service to retrieve.  I'm currently waiting till after labor day to pick up two boxes that they could and should have put in the lockers instead of making me wait till they reopen to pick them up. \n\nHowever, E.J. Is so nice and professional that it's a real pleasure if I'm called to his window!  He helps me with all my questions and is super friendly with everyone. He makes the wait worth it.  \nHeather is also very officiant.  I know if those two are working that I'll leave with a smile.</t>
  </si>
  <si>
    <t>long,typical,my,higher,entire,more,comical,all,large,same,other,nice,professional,real,his,all,my,friendly,worth,officiant,6,two,One,two,two</t>
  </si>
  <si>
    <t>tncnURohQPvv1ZUjWX0gHQ</t>
  </si>
  <si>
    <t>YfXehoVJK-P33pZaIyj8MQ</t>
  </si>
  <si>
    <t>BEWARE!  Not safe, old products and shady sales.  See details below.\n\nWhat appears to be a \decent\ supply is actually half a store of dusty old products. I mean REALLY old!  From the 70's and 80's!!!!!!!!\n\nUpon being ignored during my 30 minute wait, I was constantly pushed, painfully bumped into and almost knocked over several times by the crowd of customers in the congested store waiting for service too.\n\nThey ended up not having the part that I had called 20 minutes prior to confirm they did, so the sales rep went to the supply room and started taking off parts from products that were supposed to be sold as a whole!\n\nAfter being told it would take a week to receive an order of the actual product I needed,  I decided to go to Walgreens and got 4 of the item I needed at 1\/3 the cost of the single one Everything Medical was charging. \n\nI will shop around and hopefully find a safer, more decently charging and better ran business.</t>
  </si>
  <si>
    <t>safe,old,shady,\decent\,half,dusty,old,old,my,several,congested,that,that,actual,single,safer,better,70,80's!!!!!!!!\n\nUpon,30,20,4,1\/3,one</t>
  </si>
  <si>
    <t>4foggxVwhakky_xCiOvJQw</t>
  </si>
  <si>
    <t>f_DnhukOHbKbR8vFHDUDaA</t>
  </si>
  <si>
    <t>I prefer to shop at Meadows Mall because there are barely any tourist and all the stores are easy to access.  It has the stores I want and a simple layout. Only 4 stars because they need to update the appearance and maybe build on to add some more stores, but as it is- it's still my preference.</t>
  </si>
  <si>
    <t>all,easy,simple,more,my,4</t>
  </si>
  <si>
    <t>Q-AMv10-8OAxugg8-PoDGw</t>
  </si>
  <si>
    <t>x3vI7Y1TI6058wYI7rszHw</t>
  </si>
  <si>
    <t>My room fell apart within days of my stay! (See images and details below)\n\nAfter finding a great deal online, I was pleasantly surprised that the room was rather nice.  However, I had apparently been placed in the wrong room. \nI had to add days to my stay and when doing so I was told since I had a dog, I'd have to move to a different (very rundown &amp; dirty) higher floor.\n\nThe new room fell apart on me. While sitting at the desk, the Window Valance fell from the wall and came crashing down on-top of me causing an injury to my wrist. Management ended up compensating me for a few days on my bill however I should have probably sought legal action for the injury. Oh well. \n\nThe Valance looked dirty and damaged which is probably why it fell from the wall to begin with. (See images). The AC was gross, the carpet was filthy, the tub was stained and dirty looking, water pressure was awful and only hot for a short time. The halls reeked of drugs and visitors were very loud yelling and slamming doors. \n\nThe casino is small.\nIt's conveniently located right off the highway with a lot of parking. \nI ordered room service everyday because it was pretty good, sort of like home style, and staff was always nice and very helpful. \n\nBe sure to book online if you want to pay what it's worth.</t>
  </si>
  <si>
    <t>My,my,great,surprised,nice,wrong,my,different,rundown,higher,floor.\n\nThe,new,my,few,my,legal,dirty,which,gross,filthy,dirty,awful,hot,short,loud,good,nice,helpful,sure,worth,</t>
  </si>
  <si>
    <t>i72f-AaGxvGzH2GOWRqGbQ</t>
  </si>
  <si>
    <t>H_AEozeQfFrn6VJGDJEcKA</t>
  </si>
  <si>
    <t>The Surgery and staff was excellent except the anesthesiologist that gave me the wrong medication even though he was instructed not to.\n\nMy surgery was at 5am and the front doors were still locked so I had to go through the emergency room door. It was empty, which leads me to believe this should be my first choice for an emergency department. \n\nThe TV in the patient surgical area is almost on the ceiling which made it actually painful to the neck to look up at. \n\nI am a mess before surgery but Southern Hills was a great hospital experience for me. Almost all of the staff was courteous and exhibited manners of real care. \nEverything was clean and lots of handicap parking\n\nThe anesthesiologist made a condescending comment about my anxieties and then administered medication that he was instructed not to which caused an allergic reaction.  A complaint to administration was made an I received a response very quickly via mail. \n\nI will return to this establishment but have a different anesthesiologist for future surgeries.</t>
  </si>
  <si>
    <t>excellent,that,wrong,front,empty,which,my,first,patient,surgical,which,painful,great,courteous,real,clean,handicap,my,which,allergic,different,future,5</t>
  </si>
  <si>
    <t>RCfCIVVmsgRR3-gmivVMAw</t>
  </si>
  <si>
    <t>7dsKteuX2vszZfTThsECbA</t>
  </si>
  <si>
    <t>Katie always did a perfect cut! She even fixed what the other stylus there messed up! \nI'll be following her to her new location.\n3 Stars because the other stylus cut my hair crookedly and fat too short! The second person that shaved the back left stray hairs sticking out everywhere. Luckily Katie cane in at that moment and fixed everything.</t>
  </si>
  <si>
    <t>perfect,other,\nI'll,her,new,other,my,fat,short,second,that,stray,</t>
  </si>
  <si>
    <t>zSdK0M2g7DyyWrPqxZnrig</t>
  </si>
  <si>
    <t>neHYaMvsYCzP9z2-4-kPeg</t>
  </si>
  <si>
    <t>I walked in to an over abundance of permanent or dye fume chemicals... turned right around and walked out.  No thank you.</t>
  </si>
  <si>
    <t>permanent,</t>
  </si>
  <si>
    <t>S7SSHzysq4HxDGWGgrZp_A</t>
  </si>
  <si>
    <t>-24Yo5J2MvjL685lPpQWjw</t>
  </si>
  <si>
    <t>VGKq16vCdPPHMoryy6XTHg</t>
  </si>
  <si>
    <t>Dim sum and pizza - strangest combo but this place is a favorite of mine.  Drinks are on point.  Hipster vibes but the lighting and atmosphere are so great, who cares?</t>
  </si>
  <si>
    <t>Dim,strangest,great,</t>
  </si>
  <si>
    <t>EPEwmvW5Qjy1R-TYNkZzNw</t>
  </si>
  <si>
    <t>Twcjx4ofM9GWwXN6LVGSzw</t>
  </si>
  <si>
    <t>I give this place five stars for the drinks alone.  Food is great for American fare.  The Regret is a local favorite as a cocktail - mine is the Blood and Sand.</t>
  </si>
  <si>
    <t>great,American,local,five</t>
  </si>
  <si>
    <t>dqYmn1bsB0N0CTXUSCKdlA</t>
  </si>
  <si>
    <t>yvqMh9kTv3Kx-tocc0DFBQ</t>
  </si>
  <si>
    <t>Incredibly friendly group of baristas and roasters.  The food is delicious.  The coffee - best around.  Never have had a disappointing experience.</t>
  </si>
  <si>
    <t>friendly,delicious,best,disappointing,</t>
  </si>
  <si>
    <t>EJwV_3HSgDB7zln817OU5A</t>
  </si>
  <si>
    <t>k2zlqOTGMo7j2q2xiewXwg</t>
  </si>
  <si>
    <t>The best.  Oribe products galore.  Robyn is the best!  Always smiling and actually listens to what her clients want.  Highly recommend.</t>
  </si>
  <si>
    <t>best,best,her,recommend,</t>
  </si>
  <si>
    <t>OQvXjU8tGf5aBA4IIH_fSw</t>
  </si>
  <si>
    <t>566Si6H4elSwGXsrQDjXdg</t>
  </si>
  <si>
    <t>Great entertainment comes through High Noon.  Seating is a bit of a pain...try to go upstairs unless you're into the crowd that swamps the stage on the floor.</t>
  </si>
  <si>
    <t>Great,that,</t>
  </si>
  <si>
    <t>AbaCh8MYBv7Xj1pBYKBlcw</t>
  </si>
  <si>
    <t>p4qvXkb34X8hgidxEZ33Gw</t>
  </si>
  <si>
    <t>Really great spot.  Occasionally service is a bit off but the ship rights itself before it totally puts you off in the long run.  Food is always excellent and their pho is perfect for warming up on a wintery night.</t>
  </si>
  <si>
    <t>great,long,excellent,their,perfect,</t>
  </si>
  <si>
    <t>2IIVbvjVCMWf4qTCYbKxqA</t>
  </si>
  <si>
    <t>sXYkjcuGhtaYP8yeQPaHgA</t>
  </si>
  <si>
    <t>This is such a lovely spot - warm interior and attentive staff.  It is one of the only places in Madison that carries Few Bourbon Whiskey, so I instantly loved it.  The menu covers all of the bases - excellent options for all diets.  I highly recommend stopping by and settling in for an evening of catching up with friends.</t>
  </si>
  <si>
    <t>such,lovely,warm,interior,attentive,only,that,excellent,one</t>
  </si>
  <si>
    <t>xb8MnvArQIQD5duBHilD3Q</t>
  </si>
  <si>
    <t>ASX5ymy_PJsQd6xOozpyzA</t>
  </si>
  <si>
    <t>Strictly Discs is a great place for those looking for some quality vinyl.  Those working there can be a bit off-putting (rather dismissive), but it's tough not to want to support a great local business.</t>
  </si>
  <si>
    <t>great,dismissive,tough,great,local,</t>
  </si>
  <si>
    <t>hnvj16SV5i8tVDPUGze5vw</t>
  </si>
  <si>
    <t>AIdCbBiu18UW_1MW2DREVw</t>
  </si>
  <si>
    <t>Best interiors shop in Madison!  Barry and his ladies are the best at what they do.  Always stocked with quality items that are unlike anything else carried in town.  Fontaine is a must for anyone looking to be inspired, be it the holiday season, during a renovation or for the sake of sprucing up the apartment.</t>
  </si>
  <si>
    <t>Best,his,best,that,</t>
  </si>
  <si>
    <t>B_r1PIKK0ylx5r0dsjjlag</t>
  </si>
  <si>
    <t>2sWxGPdF0VWEzFtSdE0hGw</t>
  </si>
  <si>
    <t>Sit Means Sit is a game changer!  Mike and Jayson are fantastic trainers and have done wonders with my pup!  I could not speak more highly of  them.  Even if you think your dog is well-behaved, it's a great place do tune up obedience training.  Along the same lines, if you think that all hope is lost, these two can change your furry friend for the better :)</t>
  </si>
  <si>
    <t>fantastic,my,your,great,same,your,furry,better,two</t>
  </si>
  <si>
    <t>aBEs2a7L69cxmIebvy4gfA</t>
  </si>
  <si>
    <t>-267Yx8RmdP6io2-qI4UcQ</t>
  </si>
  <si>
    <t>w2yx8dfNXi3TcPZSdQOw3A</t>
  </si>
  <si>
    <t>This place always hits the spot. I've only gotten delivery from here, so I can't comment much on the restaurant itself. \n\nUsually a large 1 topping pizza with an order of garlic bread = $30 which isn't bad. Usually it gets delievered within 45 mins and it's always hot and steamy. The pizza dough is not too thick and the sauce has a really good flavor. It's a little greasy, but hey that's what should expect when you get pizza. \n\nI DEFINITELY recommend ordering from here if you don't want generic chain pizza from pizza hut or dominos. It's a nice change with some fresh flavors.</t>
  </si>
  <si>
    <t>large,garlic,which,bad,hot,steamy,thick,good,little,recommend,generic,nice,fresh,1,30,45</t>
  </si>
  <si>
    <t>nWkpLcWAk3gA8ai3He5WAw</t>
  </si>
  <si>
    <t>qVO3l9Q0-KVQE7W9JL9ePw</t>
  </si>
  <si>
    <t>This place is awesome. It's a Korean supermarket with authentic Korean food and groceries. It's a grocery store\/bakery\/food court all in one! The food court is small, but the food has HUGE flavors. They serve your typical Korean favorites and even if you don't know what everything is, just point to whatever on the menu and it's bound to be good. Also, they have HUGE portions, so make sure you bring a buddy to share. \n\nThe grocery store has a very extensive selection. The produce looked really fresh and their marinated meats are AWESOME. They have pork, beef, chicken, and lamb all pre-marinated that you can buy by the pound and it's SO TASTY. I would go out of my way to come here and get my groceries.</t>
  </si>
  <si>
    <t>awesome,Korean,authentic,Korean,store\/bakery\/food,small,your,typical,Korean,whatever,good,HUGE,sure,extensive,fresh,their,pre,my,my,one</t>
  </si>
  <si>
    <t>xWrslLbD1LV2LdfOyN2TSw</t>
  </si>
  <si>
    <t>This was definitely a fun and different dining experience. It wasn't the best atmosphere to catch up with friends since the music was so loud, but it was exciting and exotic. Every hour or so a belly dancer would come out and dance around the room which was fun. \n\nThe restaurant itself is pretty small. The room was lined with small little table and stools. So I wouldn't really recommend it for very large groups. \n\nFood: We had to order their 6 course dinner and the only substitue we could have made was for vegetarian options. We had a party of 6 ppl and 4 portions was more than enough food to feed all of us. So pretty much you ate what they brought out and didn't have much choice, but luckily the food was pretty good. I would have to say that all the food was very flavorful and very fresh.\n\nOverall: the dinners were a little pricey. I would say about $60 per couple. But the food was pretty memorable and scrumpous. \nEnvironment: a little too loud for my liking, but music and entertainment was nice.</t>
  </si>
  <si>
    <t>different,best,loud,exciting,exotic,which,fun,small,small,little,large,their,only,vegetarian,more,enough,much,good,all,flavorful,little,pricey,memorable,scrumpous,little,loud,my,nice,6,6,4,60</t>
  </si>
  <si>
    <t>Jg8vVzab57PY29OCRn2gHg</t>
  </si>
  <si>
    <t>6PQve0oFCLPSh4wnIzvJtg</t>
  </si>
  <si>
    <t>I love all the homemade flavors, super fresh and flavorful. A party in my mouth. \n\nHighlights: \n-Homemade balsamic vinegar dressing. So stinking good! I never enjoyed a house salad so much! \n-Chicken Marsala: Large portion! Definitely good for sharing. Super yummy and everything a chicken marsala should be. Plenty of mushrooms too. \n-Tiramisu: I ate the whole piece. By myself. Enough said. (super light and airy with a hint of alcohol. A perfect way to end the meal)\n\nLower-lights:\n-Calamari: They were good and not too oily except that I feel they kind of lacked flavor. They needed a lot of salt and could have used some seasoning. Even with the marinara sauce it was a little bland. \n-Veal Parmigana: A little pricey ($25) but it was a large portion. It was so completely drenched with sauce and cheese that you couldn't really taste anything except tomato sauce. And the breading on the veal just slid right off. Too soggy of a dish for me. \n\nOverall: super friendly staff and wonderful homemade tasting meal. I definitely want to come back and try some other delicious plates on their menu.</t>
  </si>
  <si>
    <t>all,homemade,super,fresh,flavorful,my,Homemade,balsamic,good,Large,good,Super,yummy,whole,super,perfect,good,oily,little,little,pricey,large,soggy,super,friendly,wonderful,homemade,tasting,other,delicious,their,25</t>
  </si>
  <si>
    <t>2XQ5dsh1lQ-Kz2Ip8qmmJw</t>
  </si>
  <si>
    <t>RESDUcs7fIiihp38-d6_6g</t>
  </si>
  <si>
    <t>This is an excellent buffet with a vast selection of gourmet type food! You must track down the Kobe beef sliders! Those are my favorite. And how can you resist crab legs? You can get them chilled or hot! Which is an added bonus. And my oh my, the dessert selection is to die for! Killer desserts! Got to try the Aztec Chocolate gelato! \n\n\nPlus on Sunday, they have champagne brunch. So for $45\/person, you can have unlimited champagne\/mimosas until you burst!</t>
  </si>
  <si>
    <t>excellent,vast,my,favorite,hot,Which,my,unlimited,45\/person</t>
  </si>
  <si>
    <t>8fthkfSu7AwLXafOMRnTCQ</t>
  </si>
  <si>
    <t>zcScEL0WEdFkROcnz5379g</t>
  </si>
  <si>
    <t>Call me crazye, but I like Hot N Juicy more than Boiling Crab! We ordered the clams, shrimp, and a whole lobster. We tried The Whole Shebang sauce and it had an overly excessive amount of garlic. HUGE chunks of garlic, which was really unappetizing. Also, we felt the lobster was a bit over cooked.\n\nThe restaurant is large with A LOT of flat screen TVs, so it's good if you want to come for the big game.\n\nAlso, the service was HORRIBLE. Not just from one person, but from everybody!! We got the saucy spicy, so any logical waiter would know that we would probably need a lot of water during our meal. There was probably a period during our meal when a waiter didn't come by for 15 minutes! We literally had to stop eating because we were so thirsty and didn't have anything to drink. You will probably see me at Hot N Juicy from now on.</t>
  </si>
  <si>
    <t>whole,excessive,HUGE,which,unappetizing,large,flat,good,big,logical,our,our,thirsty,one,15</t>
  </si>
  <si>
    <t>FPfjtBMBLqf127au1clpzw</t>
  </si>
  <si>
    <t>8mIrX_LrOnAqWsB5JrOojQ</t>
  </si>
  <si>
    <t>This place is wall to wall entertainment. This establishment was not what I expected. I thought it would be more like a museum that displayed popular old school pinball machines, but no... this place is so so much more than that. This place is a blast from the past. Not only pinball machines, but this place houses all the old arcade machines that you would find in a dark corner of your local neighborhood pizzeria or pool hall. Hours worth of fun, and most of the games are still only 25 or 50 cents to play.</t>
  </si>
  <si>
    <t>more,that,popular,old,more,all,old,dark,your,local,worth,most,25,50</t>
  </si>
  <si>
    <t>aap88ZPBKB8nDd3FKt0ZSw</t>
  </si>
  <si>
    <t>DZwR0EIPKlmC3mMLhTkqcQ</t>
  </si>
  <si>
    <t>Pretty good first impression- the chicken kabob plate was very filling and had some unique surprising flavors. It came with two generous kabob sticks and a garlic dipping sauce on the side. I was very skeptical because the garlic \sauce\ looked more like a garlic paste and I didn't want to scare off all the vampires in the immediate las vegas area. However once I gave it a try, I couldn't stop eating it. It does have a very strong garlic punch, however it complimented the chicken perfectly. I found myself constantly going back to the dipping paste for more.\nThe kabobs came on a bed of \rice pilaf\ - which was just white rice that was very fluffy, but nothing extraordinary. The Israeli salad was nice a refreshing- a good mixture of bit size pieces of cucumber and tomato. It was a nice compliment to the chicken. The place also came with a generous helping of hummus- however with all the garlic partying in my mouth, I couldn't really discern much with the hummus. They do offer wheat or white pita bread and I think I found that I don't care for the wheat bread much- just stick to the regular white pita. \nAnd check in on yelp! You'll earn yourself a complimentary piece of Baklava cake- just perfect. Buttery and nutty and just a perfect way to end your Greek fest!</t>
  </si>
  <si>
    <t>good,unique,surprising,generous,garlic,skeptical,garlic,more,garlic,all,immediate,strong,garlic,which,white,that,fluffy,extraordinary,Israeli,nice,good,nice,generous,all,garlic,my,white,regular,white,complimentary,perfect,nutty,perfect,your,Greek,fest,two</t>
  </si>
  <si>
    <t>yBZ97AxKOrlMXEntIL8ScQ</t>
  </si>
  <si>
    <t>D1czdOwjbkIWbXHqphwvXA</t>
  </si>
  <si>
    <t>I love finding little hidden family owned restaurants because you know they put their heart and soul onto every place... and they definitely heavily ladled on the soul!\nNow down to the food:\n-catfish filets: They were flaky and moist with the right amount of breading and crispiness on the outside. Not too oily, but still sinfully good\n-The country fried steak was just downright comfort on a plate. Very rich- I would recommend getting the chicken gravy over the brown gravy. I think the chicken gravy just goes better. \n-Yams- amazing!! I would highly recommend this side. It's sweet almost like a sweet potato pie filling. I liked it because it almost served as a palate cleanser at the end of my meal &amp; as dessert too! \nI will definitely be back to try the other dishes that caught my eye: oxtail, fried chicken, more catfish mmm they will need a wheel barrel to roll me away</t>
  </si>
  <si>
    <t>little,hidden,their,flaky,right,oily,brown,amazing,sweet,sweet,my,other,that,my,more,</t>
  </si>
  <si>
    <t>qeOlR3PIOTNAMq60UjOWWA</t>
  </si>
  <si>
    <t>R_ZlcX46pPdjhjmfd043LA</t>
  </si>
  <si>
    <t>I'll give it 5 stars for the view alone. You can't beat it. We had dinner here during sunset. I would recommend coming after it's dark because depending on which side of the table you're sitting you, you can get blinded by the sun. The view from the restaurant at night is beautiful. It spins slowly enough so that you can enjoy the sights and not get horrible vertigo. \nThe service is amazing. The food is great, but comparable to the other fine dining restaurants on the strip. You would come here to have a relaxing drawn out dinner, enjoy the company you're with, and get some good food at the same time.</t>
  </si>
  <si>
    <t>dark,which,beautiful,horrible,amazing,great,comparable,other,fine,good,same,5</t>
  </si>
  <si>
    <t>rVU1ioyYnEXyfhTQ5Dd1jw</t>
  </si>
  <si>
    <t>-28RqJIrddOj9hhMBnzaFA</t>
  </si>
  <si>
    <t>I9DoDxAVK2E4ckJ_N_z8cA</t>
  </si>
  <si>
    <t>Im a fan. However I did have a bad experience, DO NOT get the banana, It is not good. And when asked if I could trade it I was told NO. This was my 1st visit and I did not know you could get samples ;( I explained that to the girl but she didnt care. So I left my yo on the counter and walked out anticipating to NEVER return. However, I called and complained and received a credit. I have never had a bad experience since!</t>
  </si>
  <si>
    <t>bad,good,my,1st,my,bad,</t>
  </si>
  <si>
    <t>qEj6F6tcl58Q3FSTo8uYxg</t>
  </si>
  <si>
    <t>Ch--GjEA0bZ7e872IClIxQ</t>
  </si>
  <si>
    <t>Only been one time. Its self serve and priced like most self serve places. I would rather be served. It was full of kids, and kids running the place. Id rather go to Golden Spoon across the way!</t>
  </si>
  <si>
    <t>Its,most,full,one</t>
  </si>
  <si>
    <t>FBXeTMCTD4-zFfQr8dbkGg</t>
  </si>
  <si>
    <t>s1b39BK1WFRY9200fwFCmg</t>
  </si>
  <si>
    <t>I would say its OK. My boyfriend loves it! He would give it 5 stars. He loves the breakfast. He says its consistent. He loves the wifi and he loves the ice tea. The staff is wonderful! My issue is I cant eat at the same place over and over. However he can. I would say depending on what you order, they can be high priced. But none of these places, Paradise included can compare to Panera Bread! That is a 5 plus stars.</t>
  </si>
  <si>
    <t>its,My,its,wonderful,My,same,plus,5,5</t>
  </si>
  <si>
    <t>UtEQR3oN9Iqrw6CVxqWLcQ</t>
  </si>
  <si>
    <t>vyaP9oqoKal0dqzYv-0ubg</t>
  </si>
  <si>
    <t>I love Salon Tru! Helen is the BEST! And Aveda color is my fave! I am not a big fan of the products bc my hair dont like em but my hair loves the color. Strange but tru! If you are looking for a great stylist, ask for HELEN! \nThanks for all you do Helen!</t>
  </si>
  <si>
    <t>my,big,my,my,Strange,great,</t>
  </si>
  <si>
    <t>k7bjfYbwa0HFzw6iUpzQTg</t>
  </si>
  <si>
    <t>A3KOvIWGMVq1ChqIXMEklA</t>
  </si>
  <si>
    <t>Love this custard. Its really one of the ONLY places in Phoenix for Custard. Amazing here in AZ there is no good ice cream to be found. I am definitely a fan or culvers however its not super close to my home. I love love love the Turtle Sundae.</t>
  </si>
  <si>
    <t>Its,ONLY,Amazing,good,its,my,one</t>
  </si>
  <si>
    <t>K3ZUmU46-dBjuGUVkgGoNQ</t>
  </si>
  <si>
    <t>hgo0jDweUcHMHqNDnQQm9A</t>
  </si>
  <si>
    <t>Ate here recently for lunch, the food was great! the price was great as well. I loved the salsa as well as the cream cheese that came with my flaunt as. What a great kick it had. Will come again.</t>
  </si>
  <si>
    <t>great,great,that,my,great,</t>
  </si>
  <si>
    <t>zDNVSyR_FwMhIyWAJAJeaw</t>
  </si>
  <si>
    <t>08N3bQ7Wtx7j5pdnzOG8dA</t>
  </si>
  <si>
    <t>We were here tonight. This is definitely a place I will not return.  I will say they allowed our dog on the patio,  that's the only nice thing I have to say. We waited over 45 minutes for our food. After 50 minutes, we went to the hostess and said we were leaving. As I was walking out, she came after us and said our food was ready,  \do we want it to go?\ At this point, I was so over this experience, I said no thanks (if I'm going to spend money on food I want to sit down to enjoy it). She said \if you don't get it to go and pay your waitress will have to pay the bill\. I said \what? That's redicilious, let me speak with the manager.\ He came out and immediately was defensive telling me that they were extra busy due to the street event and that the wait time on tickets were longer than usual. I told him just bc a place is busy is not an excuse for subpar service. Not once did anyone tell us they were experiencing long wait times. He was very argumentative with me and even said \Well you had a few ice teas didn't you?\ Really??? How ridiculous, of course we had drinks, we are at a sit down bar and grill.  The whole experience was a joke! I will never return. At minimum, the manager could have apologized. But no he only wanted to argue and make excuses instead of apologize.</t>
  </si>
  <si>
    <t>our,only,nice,our,our,ready,your,redicilious,defensive,busy,due,longer,usual,busy,subpar,long,argumentative,few,ridiculous,whole,45,50</t>
  </si>
  <si>
    <t>_UkzYYBHou7grwZalhI3VQ</t>
  </si>
  <si>
    <t>zhVrl8N_zMW8f9NuoluG6Q</t>
  </si>
  <si>
    <t>Do not go to this location on your lunch break. I have been here twice in the last month and have waited in the drive-through line over 20 minutes each time. The food is good and hot but the wait time is horrible.</t>
  </si>
  <si>
    <t>your,last,good,hot,horrible,20</t>
  </si>
  <si>
    <t>eGbz20Vsqf9oOPVGFdF-7Q</t>
  </si>
  <si>
    <t>DREmLI6Su73kJ-abLWNkDA</t>
  </si>
  <si>
    <t>This physician was highly recommended to me by more than one person. Unfortunately after several attempts of trying to make an appointment, I will NOT be seeing her. The scheduling line is lacking. I am abruptly placed on hold before I am able to speak. The hold time each attempt was over 10 minutes. Good luck with the staff if you choose to go here! I'm in the medical field and I think great staff is as important as a great physician.</t>
  </si>
  <si>
    <t>more,several,able,Good,medical,great,important,great,one,10</t>
  </si>
  <si>
    <t>ftapfQeQBTADiXdGF78jyQ</t>
  </si>
  <si>
    <t>k99YNCx5KcQPR7oeTgAOzg</t>
  </si>
  <si>
    <t>Do not go here for lunch. We just went here and it took over an hour and a half before we got our entrees. By this point we were full bc the courses were brought out so far apart. We spoke with the Manager who was very nice and understanding about our complaint. At this point I was not mad but what happened next is what put me over. I walked off without my entree which I put in a to go container bc by the time I got it I was too full to eat. It was my entire untouched entree. Before I even got in my car I realized I left it on the table. We went back to get it and they had already thrown it away. This all occurred during the lunch hour--they were not busy at all. I don't understand why they couldn't have set my container aside for a few minutes to make sure I didn't return for it. I'm beyond mad.</t>
  </si>
  <si>
    <t>our,full,nice,our,mad,my,which,full,my,entire,untouched,my,busy,my,few,sure,mad,</t>
  </si>
  <si>
    <t>AZrp9ZdvzhFZpbC_o-5_vA</t>
  </si>
  <si>
    <t>-2OB54nQ6FsGLUM-R1KXnA</t>
  </si>
  <si>
    <t>ziJsGjXvidzZWC1I0-SOSg</t>
  </si>
  <si>
    <t>Good food and wonderful staff! I was there for the Restaurant Week promotion, and while I'm certain portion sizes were smaller to accommodate the price, the food was still great.</t>
  </si>
  <si>
    <t>Good,wonderful,certain,smaller,great,</t>
  </si>
  <si>
    <t>W8t1JaWpnljGFmCn2WZbWQ</t>
  </si>
  <si>
    <t>S16YsO21x0MOHWWhN5HxAw</t>
  </si>
  <si>
    <t>I discovered this cafe with some co-workers during lunch in the early Fall. It's a great, little hidden gem of a diner. It's pretty simple inside but the food is pretty great! It's a nice spot for a lunch or dinner date with a casual vibe. It's also a nice break from the more expensive options along Ellsworth.</t>
  </si>
  <si>
    <t>early,great,little,hidden,simple,great,nice,casual,nice,expensive,</t>
  </si>
  <si>
    <t>IsIdP1VX3kSkRNKNArmeqA</t>
  </si>
  <si>
    <t>rOyJdbHFLn21KKRh7RlGRw</t>
  </si>
  <si>
    <t>I was so excited to finally have the opportunity to dine here and I am even more excited to review my experience - especially since I'm giving them a big 5 stars!\n\nDetails: I went on Valentine's Day with my date and they were quite busy. So much so, that we couldn't get a reservation until 9pm. There was a \special\ Valentine's menu, which is code for a menu with less options, that are found on the usual menu but with double the prices. This is actually true. They left the main menu in the lobby of the building and upon inspection, we literally paid almost twice as much for some items. Typically, this would bother me, but the food and experience went so well that I walked out with a smile on my face. The \everyday\ prices are actually quite affordable and I will definitely be back to enjoy the views during the daylight!\n\nAtmosphere: The restaurant could boast slightly better decor, but its quite typical for a \fancy\ restaurant. Almost hotel-like with white walls, blue carpet and gold wherever they can stick it. Other than that, it's a clean, well-lit space. Most of the walls on the outside of the building are total glass. Since it's on top of the Janette building in Monroeville, you have really cool views. With that being said, the views are of Monroeville, which even though is not that exciting, it's the only restaurant in the Pittsburgh area that has a similar experience, and on a sunny day, I can imagine seeing rolling hills for miles which is an equally wonderful view. One key point here is that we did not have a window seat and we still had spectacular views. The restaurant was wonderfully created to give a good view regardless of where you're sitting. \n\nFood\/Drink: Good! Decent selection of beer and wine and averagely priced. We started off with an appetizer, the stuffed mushrooms, which were perfect. We could have used more, but we're big eaters. I got the crab cakes for my main meal. They were some of the best crab cakes I've ever had. Incredibly \meaty\ and fresh, and while you only get two medium-sized cakes with potatoes, they fill you up since they are more dense than normal. My date got the chicken Florentine. His portion was huge and it came with two fried ravioli which were phenomenal. We didn't get dessert because (surprisingly) we were quite full by the end. \n\nI will definitely be back to try desserts and to see the view during sunlight!</t>
  </si>
  <si>
    <t>excited,excited,my,big,my,busy,\special\,which,less,that,usual,double,true,main,much,my,affordable,better,its,typical,like,white,blue,Other,clean,Most,total,cool,which,exciting,only,that,similar,sunny,rolling,which,wonderful,key,spectacular,good,Good,Decent,which,perfect,more,big,my,main,best,\meaty\,fresh,medium,sized,dense,normal,My,His,huge,which,phenomenal,full,5,9,One,two,two</t>
  </si>
  <si>
    <t>OJhl7cYsP5s4japkz8SEag</t>
  </si>
  <si>
    <t>QfpJ7YX-CKU6YMrC154quQ</t>
  </si>
  <si>
    <t>I never thought I'd be leaving a review of a large, chain retail store, but the dog daycare at the Monroeville Petsmart has exceeded my expectations and deserves 4 stars. It should be noted that this is the ONLY Petsmart in the Southwestern PA region that has a daycare.\n\nCare: Wonderful! My dog loved going here so much that she recognized the intersection before I ever turned into their parking lot. Once she realized where we were going, there was no calming her down. She loved the staff, and it was clear that the staff loved her. I would have taken her every day if it was possible. \n\nPrice: Perfect! They are the most affordable daycare in Pittsburgh, hands-down. It was $17 for all day as long as you picked them up by 9pm. No half day, full day confusion, just simple pay for the day. \n\nSadly, I am no longer able to go here since I do not work in Monroeville, but I really do miss it and recommend this place to everyone.</t>
  </si>
  <si>
    <t>large,retail,my,ONLY,that,Wonderful,My,much,their,clear,possible,Perfect,affordable,half,full,simple,able,4,17,9</t>
  </si>
  <si>
    <t>Zs_z2xmrgA4O7dTM4bBcyg</t>
  </si>
  <si>
    <t>i-ROYnCaUzsKe91aC0wHFg</t>
  </si>
  <si>
    <t>I'm only giving three stars, and this is why. I didn't have anything to eat here and really only came for part of the late-night happy hour, which was draw enough itself. They have craft beers for only $2.50 every Friday from 9-11pm. Not only is a late happy hour awesome for those of us who can't make it out immediately after work, but anytime I can grab a Brooklyn Brown for under $3, I'm a happy guy! The outdoor seating is also nice, especially during downtown events such as the gallery crawl.</t>
  </si>
  <si>
    <t>late,happy,which,enough,late,happy,awesome,happy,outdoor,nice,such,three,2.50,9,3</t>
  </si>
  <si>
    <t>kZ7IisnOXWAzibrEqwzPwQ</t>
  </si>
  <si>
    <t>Fozo0B-y42EhRMomR0K5vQ</t>
  </si>
  <si>
    <t>I'm a sucker for waffles and I'm even a bigger sucker for dessert waffles! This place is great - albeit a little pricey - and worth any trip! I also love that they have late hours and I think it's needed in the area!\n\nMy tip: Make sure whatever kind you get to be sure it has nutella on top! Sooo good and tastes great with their waffle batter.\n\nOnly negative (which is crazy minor): I wish they had more than one waffle option. I'd love to see some seasonal waffle batters!</t>
  </si>
  <si>
    <t>bigger,great,little,pricey,worth,late,sure,whatever,sure,Sooo,great,their,waffle,negative,which,crazy,more,seasonal,one</t>
  </si>
  <si>
    <t>J7NcJofn-NLRbTV38LFrXw</t>
  </si>
  <si>
    <t>dTu69dJYUrxkJ4tg_48E-A</t>
  </si>
  <si>
    <t>So, Trax would get 4 stars, but I feel like I'd be doing a disservice to some other farms. Trax is close to where I live, and as a preface to my review, I think it's great place to visit and support, but it definitely has some drawbacks.\n\nThe Good:\n- It's large and very homey with a lot of products to browse through.\n- The shop with house goods is awesome and you can find some pretty cute decor.\n- The pumpkin selection in the fall is the best and the prices aren't awful.\n- There's a winery right inside the grocery store and even a small cafe.\n- The random antique store upstairs is cool and rather unique. \n\nThe Bad:\n- The selection int he grocery store really doesn't differ from most other grocery stores. I haven't not been able to find anything at Trax, somewhere else, and usually for a better price.\n- Speaking of price, overall they are expensive for ordinary things.\n- Christmas trees are outrageously priced.\n\nIt's a nice way to spend an afternoon shopping and definitely mixes up the same ole' grocery store appeal, but I wish it were actually more unique than it tries to make you believe.</t>
  </si>
  <si>
    <t>other,close,my,great,large,homey,awesome,cute,best,small,random,antique,cool,unique,most,other,able,better,expensive,ordinary,nice,same,unique,4</t>
  </si>
  <si>
    <t>skzZFPDknizOdUYFmnjEiw</t>
  </si>
  <si>
    <t>pajvV_6xebKIE7GBh4Z1xA</t>
  </si>
  <si>
    <t>I just recently got to experience Braddock's on a whim with a friend on a Friday evening. I was surprised they weren't busier at 6pm on a Friday, but it's possible that they get busier later, as 6pm can actually be considered early on a weekend. \n\nWe ordered a glass of wine (a surprisingly affordable glass of Cabernet) and the cheese plate appetizer. It was amazing! The service was OK, although the server seemed like she was running the whole place (or something was keeping her busy and spacey) and the expediter seemed a bit distant, too. This was a little bit of a surprise for a place like this, but we were in a good mood and it genuinely didn't bother us.\n\nI chose to order from the bar menu because after walking through and seeing someone with a burger, my mind immediately had made up its' mind. I got the Braddock's Burger and it was amazing! The beef bacon was almost too much, but I appreciated the uniqueness. The meat was cooked perfectly and was juicy and flavored well, without being too over-powerful and you could still taste burger. The bun never got soggy and help up. The fries were also good, but a little too salty.\n\nMy only real complaint is the location of the bathrooms. They are hotel \/ public bathrooms that are up a very large set of stairs. I'm fine with it, but I was surprised that they weren't more convenient. \n\nOverall, I'll be back!</t>
  </si>
  <si>
    <t>surprised,busier,possible,busier,affordable,amazing,OK,whole,busy,spacey,distant,little,good,my,its,amazing,much,juicy,powerful,soggy,good,little,real,public,that,large,fine,surprised,convenient,6,6</t>
  </si>
  <si>
    <t>tZohQYoQ1jOUFO5Y-DBEXA</t>
  </si>
  <si>
    <t>XMNdO9lFw3lSPO4gCH_qvQ</t>
  </si>
  <si>
    <t>My review is a bit sorted since I believe that I went about my first experience entirely wrong. I did not get the memo that the only food they serve are \small plates\ and I don't think they do a great job at making that known on their menu, so you depend on listening to the server. Anyways, the only reason this was a problem was because we had our reservations on their grand opening night at 6:30, which was exactly when I wanted to eat dinner. This is personal opinion, but I hate small plate restaurants. You pay a lot of money (particularly here) for less food, and I'm not into sharing. \n\nThe food: I was there with a larger party and the only food I ordered was a bowl of chips. It was a small bowl and $5. I ordered this before knowing it was all small plates, but from the critiques of the others, I didn't miss much. The chips were OK, just plain, regular chips. Not worth $5. The mac &amp; cheese (maybe a cup and a half) was $10 and had a funny taste. Some others in the party enjoyed what they got, and in the future I'll branch out.\n\nThe drinks: Mine were good. I ordered the Cold Snap (super gingery) and the Penny Farthing. Some of my friends disliked their drinks, but I think this is natural when you're trying a place known for interesting mixes. The only issue is that the drinks are pricey, so you might not really be able to order several types and try a bunch. They definitely knew what they were doing with drinks .. but I was hoping, since that seems to be the purpose of Tender.\n\nOverall: I wouldn't come back for food, only drinks. I spent over $30 for 2 drinks and a bowl of chips, and then headed over to Industry for a burger, fries, half an appetizer, and a beer for $26, which seemed a little more worth it. I probably would have had a different experience at 8 or 9 pm, after having dinner. I'm not in a hurry to go back and I feel the prices did not quite match with the area.</t>
  </si>
  <si>
    <t>My,sorted,my,first,wrong,that,only,plates\,great,their,only,our,their,grand,which,personal,small,less,larger,only,small,small,much,OK,plain,regular,worth,funny,good,super,my,their,natural,interesting,only,pricey,able,several,half,which,worth,different,6:30,5,5,10,30,2,26,8,9</t>
  </si>
  <si>
    <t>kILHl1_qxTeAedgQ-I_XVg</t>
  </si>
  <si>
    <t>7mOWMhlibS62hedb1m5A3Q</t>
  </si>
  <si>
    <t>I had never heard of this place, but based on the name alone, I was looking forward to a visit. \n\nThe problem I had with The Summit is that I wasn't sure what kind of place it was trying to be. It had all the looks and feeling of a \modern\</t>
  </si>
  <si>
    <t>sure,what,all,</t>
  </si>
  <si>
    <t>mw909yieoKOtYbttyCTWVw</t>
  </si>
  <si>
    <t>-2UOdDlzg7XLuUuyOrldhA</t>
  </si>
  <si>
    <t>Cni2l-VKG_pdospJ6xliXQ</t>
  </si>
  <si>
    <t>I'll keep this one short and simple.\n\nI forgot what burger I ordered, but I think I would only come back for the Hubert Keller burger for $60.  I ordered random toppings, and it was... ok.  For $20, \ok\ is \NOT ok.\  Sure, the meat was tender, the fixings were fresh, but... I could also get that for $4 at In N Out.\n\nThe $7 vanilla milkshake was... also \ok.\  Alright, I'll acquiesce that it was good.  But Johnny Rockets' milkshake still reigns supreme in my book, and a little over half the cost.  (Mind you, I'd be willing to pay... $10 for an amazing milkshake, and cost has no factor in my decision that Johnny Rockets has the best I've tasted).\n\nThe bartender looked like a buxom \Trinity\ (from Matrix), and she was pleasant.  I did sit at the bar with my friends to eat, and it was definitely more enjoyable to have an attractive bartender serve us.\n\nBut come back, I shall probably not.</t>
  </si>
  <si>
    <t>short,random,tender,fresh,good,my,little,half,willing,amazing,my,best,buxom,pleasant,my,enjoyable,attractive,one,60,20,4,7,10,us.\n\nBut</t>
  </si>
  <si>
    <t>49l8EMzJ9F1-SWtKEZchPA</t>
  </si>
  <si>
    <t>SMPbvZLSMMb7KU76YNYMGg</t>
  </si>
  <si>
    <t>Stayed here for 2 nights from July 9, 2010\n\nAria is one of the hotels situated at the \City Center,\ aspiring to be at the epicenter of Vegas.  Its embrace of modernity is evident from the moment you pull within view.\n\nUpon entering the futuristic, metallic lobby, you'll notice a pleasant perfumed air.  I couldn't put my finger on what it was, or where it came from, but it definitely beat the smell of cigarettes and old people.\n\nA security guard is posted in front of the elevators, requiring you to flash your room key for admittance.\n\nThe hallways are labyrinth-like, and split into separate pathways one too many times.  They keys are magnetic, so you just wave your room key in front of the doorknob.\n\nThe room we got (pretty standard one) was very clean, and sleek.  The sheets were amazingly soft too.  The bathroom had a 2-person shower and tub, which is standard for the newer hotels -- nothing outstanding.\n\nUnfortunately, I didn't get a chance to check out the pool, or dine at any of the restaurants. \n\nAs it is currently one of the newest hotels, it is a bustling and loud place.  There is also a casino downstairs, but I would recommend staying away from the blackjack tables around check-in times because you'll probably be surrounded by players just killing time while waiting for their friends (which means they'll take the dealer's bust card, and have you walking with a stink face).\n\nFinally, the service, from what I saw, was amazing.  When I was walking down the hotel hallways, I was greeted by at least 2 employees with a smile and \hello.\  I'm not sure who recruited their employees, but they were successful in trying to make a good new-opening impression.</t>
  </si>
  <si>
    <t>Center,\,Its,evident,futuristic,metallic,pleasant,perfumed,my,old,people.\n\nA,your,labyrinth,like,separate,many,magnetic,your,key,standard,clean,sleek,soft,which,standard,newer,newest,bustling,loud,their,which,amazing,sure,their,successful,good,new,2,9,2010\n\nAria,one,one,2-person,one,2</t>
  </si>
  <si>
    <t>pbcqyOGdhR-8rFhqq91TBA</t>
  </si>
  <si>
    <t>Fi-2ruy5x600SX4avnrFuA</t>
  </si>
  <si>
    <t>Got the \Buffet of Buffets\ 24-hour pass to Harrah's buffets back in May 2010, and tried:\n1. Le Village Buffet @ Paris\n2. Emperor's Buffet @ Imperial Palace\n3. Carnival World Buffet @ Rio\n4. Spice Market Buffet @ Planet Hollywood\n\nOur last stop before heading out of Vegas.  We felt like we hit rock bottom after having experienced the Emperor's Buffet.  And it was a definite improvement to revisit a sure-thing at Rio.  The buffet at PH seemed much cleaner and more modern than the rest, so our anticipation was higher.\n\nWe were promptly seated, and there were even TVs that showed the game.  And they even had real cloth table napkins!\n\nThe selection wasn't amazing, but the quality was a half-step up from Rio, and a whole flight of stairs above Imperial Palace.  And yes, I referred to the buffets by their hotel name.\n\nMy friend really liked the chicken soup.  Ok, she loved it.  But I suspect she \loved\ it cause she was hungover, and the ambience was such an upgrade from Imperial Palace.\n\nI had to glance at the photos I took to jog my memory, and I got a dessert plate with 4 things.  It looked good, and I remember finishing the plate (instead of leaving it half-eaten like the dessert at Paris).  The next pic was of us standing at the exit giving a thumbs up.  Good way to round out the weekend.\n\nI'd go back... if I had the 24-hr pass.  Again, not good enough to warrant a trek over and at that price.  Oh, and, again, I'd have given this place 3.5 stars if I could, but... well, see my review on Le Village Buffet.</t>
  </si>
  <si>
    <t>last,definite,sure,cleaner,modern,our,higher.\n\nWe,that,real,amazing,half,whole,their,hungover,such,my,good,next,Good,good,my,24-hour,2010,4,24-hr,3.5</t>
  </si>
  <si>
    <t>qtwa0Z7RaKk1DLR69ohz7A</t>
  </si>
  <si>
    <t>LNGBEEelQx4zbfWnlc66cw</t>
  </si>
  <si>
    <t>Came for lunch on a Monday, Nov 8, 2010.  Walked away happy and full.\n\nThe buffet is located in M Resort, which is off the strip, but it's a very nice place.  My draw dropped at the price -- $15.  There was no line (it was a Monday after all).  The cashier lady was super nice, and asked if it was our first time (it was mine, not my date's).  She explained that there is a beer and wine bar - all you can drink!\n\n(No thanks though, I'd rather fill up on FOOD)\n\nI'm having trouble recalling the decor in detail, and I didn't really take pics of the place... I remember it being a very expansive dining hall, slightly reminiscent of a very upscale cafeteria.  Sorry, I'm sure that didn't sound appealing, but, like I said, I'm having trouble.\n\nI do remember giant screens with food show clips and commercials (situated above the food counters).\n\nAnyway, I would describe the food as very fresh and flavorful.  I remember thinking each plate was at least decent to very good... none that were a miss.  The selection is smaller than Rio, but the quality more than makes up for it.  I would say it's almost as good as Bellagio's... and considering its price, it has knocked Bellagio from the #1 spot for best buffet in Vegas, imho.\n\nGo, try it out.  This place has my stamp of approval.\n\nOh yea, and they give you nice thick napkins!! (read my other buffet reviews from the \buffet of buffets\ trip)</t>
  </si>
  <si>
    <t>happy,full.\n\nThe,which,nice,My,nice,our,first,mine,my,drink!\n\n(No,expansive,reminiscent,upscale,sure,appealing,giant,fresh,flavorful,least,decent,good,that,smaller,more,good,its,best,my,nice,thick,my,other,8,2010,15,1</t>
  </si>
  <si>
    <t>IuifmINOEMa5jM2HdyE6hA</t>
  </si>
  <si>
    <t>uGupeWqih0yIcCg8anM1PA</t>
  </si>
  <si>
    <t>Stayed here Memorial Day weekend, 2012.\n\nI'll keep this short.  It's one of the pricier hotels, but it's a beautiful hotel and the rooms are good for groups.  Like Venetian, they all (I think) have a living area with a pull-out couch bed.  You could comfortably fit 6 people in these rooms.\n\nAs with my other Vegas stays, I base my hotel choice on where I'll be clubbing (along with budget).  We were gonna party at Surrender, so Wynn or Encore woulda been ideal.  But if you try to book on the busiest weekend of the year (yes, that would be Memorial Day for Vegas), rooms will reach $600 for Wynn and $1000 for Encore online.  Palazzo is a bit of a walk to XS or Surrender, but its do-able.  If you wanted to party at Tao Beach or Lavo, then look no further!\n\nI'm a fan, and I'll be back.</t>
  </si>
  <si>
    <t>short,pricier,beautiful,good,my,other,my,ideal,busiest,its,able,2012.\n\nI'll,one,6,600,1000</t>
  </si>
  <si>
    <t>sH25EuGXFfoQmyHuct8wCw</t>
  </si>
  <si>
    <t>Wxxvi3LZbHNIDwJ-ZimtnA</t>
  </si>
  <si>
    <t>Arrived on a Friday morning, July 6, 2012 (sorry, long overdue review!)\n\nThis was actually my third stay here (this time for a bachelor party), and I'm a fan.  Being older than its sister hotel, Palazzo, deals can be easily found for stays here.  I believe it's all suites, and they are spacious enough to accomodate a group of 5, maybe 6 if you get a pull-out bed (there is a couch in em, but I don't recall it pulling out).\n\nI'm a huge proponent of staying at a hotel within walking distance of your main clubbing\/drinking spot.  So, if you plan to party at TAO or Lavo, stay here!  The pool isn't as poppin as, say, Cosmo, but it's nice enough.\n\nFor late night eats, check out Grand Lux Cafe (a slightly more upscale Cheesecake Factory), esp if you don't want the night to end by hit up other drunk, fiending club-goers.</t>
  </si>
  <si>
    <t>overdue,my,third,older,its,spacious,huge,your,main,clubbing\/drinking,poppin,nice,late,more,upscale,other,drunk,6,2012,5,6</t>
  </si>
  <si>
    <t>hJMtCYmsFFFch_X-NT_SMw</t>
  </si>
  <si>
    <t>JyxHvtj-syke7m9rbza7mA</t>
  </si>
  <si>
    <t>Visited for dinner on a Friday night, July 6, 2012 (sorry, long overdue review!)\n\nOne of my local friend's top choice (Arvin T), but unfortunately, nothing too spectacular in my mind.  I'll leave it to the other 500+ reviews to clue you in.  I will say that there is sometimes worry that these AYCE sushi places pack on the rice and skimp on the fish to get you full off the starch, but I didn't find this was the case here.\n\nEnjoyable (most likely due to good company), but probably not worth the drive off the strip for tourists... unless you were very hungry and really craved sushi.</t>
  </si>
  <si>
    <t>overdue,my,local,top,spectacular,my,other,full,likely,due,good,worth,hungry,6,2012,500</t>
  </si>
  <si>
    <t>EO4UqEKPH5FSY-Vy6VnfYA</t>
  </si>
  <si>
    <t>Visited on a Friday night, Dec 26, 2014.\n\nThis is an upscale spot, with a live jazz band that wasn't so loud you couldn't hold a conversation (we were seated at the bar).  The bartender was friendly, and made my buddy one happy camper with the suggestion of visiting Top Shelf to purchase the rum he was looking for.\n\nThis is a spot to take a date for an intimate conversation, where the drinks are priced to keep the riff-raff out.\n\nI've actually been here for High Tea too, which was enjoyable.  My biggest complaint is that they are going for a tranquil atmosphere, but what barely constitutes a wall-divider separates the lounge from the front desk... so a lot of foot traffic is a bit distracting.  Good for a place to see and be seen, but not ideal for tea.</t>
  </si>
  <si>
    <t>upscale,live,that,loud,friendly,my,happy,intimate,which,enjoyable,My,biggest,tranquil,front,distracting,ideal,26,one</t>
  </si>
  <si>
    <t>BH9z7IJ4zydAqgwsbqoVZQ</t>
  </si>
  <si>
    <t>Saw the show on Saturday, Dec 27, 2014.\n\n4 stars because I'm sure you will like it.  I personally was disappointed.  Of all the Cirque du Soleil shows, this one is never discounted much.  I've seen Mystere, Ka, Le Reve, Believe (UGH!), Zumanity, and Totem (in LA)... O, I've been saving for a special occasion.\n\nThe good:\n- I heard there were no bad seats; true.  We sat up at the top and no complaints here.\n- I was simply in love with their soundtrack.\n- The stage and costumes were beautiful, but...\n\nThe bad:\n- I heard the water stage was awesome, but I imagined it would be some crazy water tank where most of the acts were of the underwater choreography type... sometimes its good to do a little research beforehand\n\nOops, I guess that was really the only bad thing.  I totally admit it was my own set of expectations for the show that led to my disappointment, coupled with the high cost of tickets.  I feel like you can get a better bargain (at least for those who've never seen a Cirque show), watching Ka (whose rotating platform is also quite impressive).</t>
  </si>
  <si>
    <t>sure,all,special,occasion.\n\nThe,bad,true,their,soundtrack.\n-,beautiful,awesome,crazy,most,underwater,its,little,only,bad,my,own,that,my,high,better,least,Cirque,whose,impressive,27,2014.\n\n4</t>
  </si>
  <si>
    <t>2xIn9E9nnMi0S0g1ZMrZUw</t>
  </si>
  <si>
    <t>1DP5vHxJzCDbgawv0WC3yA</t>
  </si>
  <si>
    <t>This is the kinda spot you go to have a GOOD TIME.  When I think of Vegas, I think \showbiz.\  And this place surely puts on a good show!  Add a beautiful bar with some solid cocktails, and you've got me as a returning customer.\n\nThe food is not bad.  But, bring an out-of-towner and be entertained!  Do note that the volume level makes chatting across the table quite difficult...</t>
  </si>
  <si>
    <t>GOOD,good,beautiful,solid,customer.\n\nThe,bad,out,difficult,</t>
  </si>
  <si>
    <t>S51wBRGaFNFbFC6SW9F5Ug</t>
  </si>
  <si>
    <t>-2ckHU6JRp-obL89gGbTpQ</t>
  </si>
  <si>
    <t>64E4jIkHN20RVJoaM2fyGw</t>
  </si>
  <si>
    <t>This place used to be one of the best dive bars...and then the management changed.  Now there's a new menu and weird countryish\/acoustic bands playing there sometimes.  Also some bands have a cover charge...WTH?  It's a DIVE bar.  Why would I pay a cover to watch some stuck on themselves 80s band play?  They have cardboard cut outs of themselves on stage when they are on break...lmao...really??  Anyway I'm sad because this WAS my favorite bar in the area.</t>
  </si>
  <si>
    <t>best,new,weird,countryish\/acoustic,stuck,sad,my,favorite,one</t>
  </si>
  <si>
    <t>A8eM8F9qf-xNSmaGeC840w</t>
  </si>
  <si>
    <t>UdEmYOnk2iJDY9lpEPAlJQ</t>
  </si>
  <si>
    <t>Well my daughter and I went in for lunch. We arrived at 2:13pm. We were seated and the table was not too clean. The hostess came over and asked for our drink order. I asked which lunch specials came with a drink she then informed me that the lunch specials were over at two.  I told her I thought the lunch specials lasted till four. I asked her if they would honor the lunch specials since it was only 13 minutes after two and was told no. I explained to her that I would leave if I didn't get the special, She shrugged as if she didn't care and we walked out. \n\nThe sad part is that I eat at this place three maybe four times a month. The food is great and the staff is always friendly. I'm really disappointed. I hope they were happy that Wendy's got my $16 for lunch.</t>
  </si>
  <si>
    <t>my,clean,our,which,special,sad,great,friendly,disappointed,happy,my,two,four,13,two,three,four,16</t>
  </si>
  <si>
    <t>JAmeroPNIeAulouvC3cM8w</t>
  </si>
  <si>
    <t>XMhUSc1d_XySrtdiF5lpqQ</t>
  </si>
  <si>
    <t>Terrible. Had the car for eight hours. Couldn't find the key when we got here --luckily we brought an extra. Was supposed to be a detail and wax for 90$.  It still had bugs on the front end and the interior was not clean either.  There were swirl marks from the buffer that you could see once the car was in the sunlight.  Total lack of attention to detail.</t>
  </si>
  <si>
    <t>Terrible,extra,90$.,front,clean,Total,eight</t>
  </si>
  <si>
    <t>0SeehyJ-i9jz-_Czg2rwDw</t>
  </si>
  <si>
    <t>cdPnRYnfKrbeEUAoSJONtw</t>
  </si>
  <si>
    <t>Way overpriced for what you get. I had a salad and boyfriend had a cheese enchilada plate with rice only. The portions were very small--my boyfriend had to eat something else when we got home.  Also three dollars for a soda--this just pisses me off. What a rip off. The food did taste good,  and our server was nice but probably not ever going to come back. It's just not worth the effort.</t>
  </si>
  <si>
    <t>small,my,good,our,nice,worth,three</t>
  </si>
  <si>
    <t>xPd3PSMeVEomnzzV8LESTQ</t>
  </si>
  <si>
    <t>Rp6HUt3FfkBgVN_bzQpvJw</t>
  </si>
  <si>
    <t>This place has no food on special for happy hour!  I can tell you I wasn't very happy.  We left and went to the Elephant Bar--happy hour from 3-7!!!</t>
  </si>
  <si>
    <t>happy,happy,happy,3,7</t>
  </si>
  <si>
    <t>KYnWPe49SDrAsgEcaOKFUQ</t>
  </si>
  <si>
    <t>6RklCXxHQ74wcGdyaxOmow</t>
  </si>
  <si>
    <t>Got a great burger here tonight!  It was as good as I would have made at home. Perfectly cooked too. Our server Missy was fantastic as well.</t>
  </si>
  <si>
    <t>great,good,Our,fantastic,</t>
  </si>
  <si>
    <t>GfaEnMXDVuha5KHirXmpBQ</t>
  </si>
  <si>
    <t>V7nossAF0dFj_mSPYj6SSQ</t>
  </si>
  <si>
    <t>In a word disappointing.  Overpriced and slow.  9 pm at nigt and not a lot of people here.  We won't be back.  We were charged for celery and ranch and the menu said there was no charge.</t>
  </si>
  <si>
    <t>disappointing,slow,9</t>
  </si>
  <si>
    <t>4bBvoEM8uJ--5twxuZQ6UQ</t>
  </si>
  <si>
    <t>vKKIO3Dc8m6i1C9UYwJzSQ</t>
  </si>
  <si>
    <t>The food was good but the online ordering and service there after leaves much to be desired.  Our online order was supposed to be ready at noon. We had to wait for 20 minutes for the food to get prepared and then they shorted us on some items in the order.  Not impressed.</t>
  </si>
  <si>
    <t>good,online,much,Our,online,ready,prepared,impressed,20</t>
  </si>
  <si>
    <t>WVb6BmeswvdyfeMl15ZGKA</t>
  </si>
  <si>
    <t>_m0p84ESMsE_lcgl0oRCWw</t>
  </si>
  <si>
    <t>These people were terrible to work with. Steve came out to do an estimate for a remodel of two rooms I needed done and didn't listen to a word I said. He then proceeded to get upset with me when I asked for changes. I would stay away from this company. There are too many quality contractors in the valley that want your business and care about their customers.</t>
  </si>
  <si>
    <t>terrible,upset,many,that,your,their,two</t>
  </si>
  <si>
    <t>70LKnBTbNZ-vVUPns2OLGA</t>
  </si>
  <si>
    <t>PDs002Jb-Dtb9o8hsLPf-g</t>
  </si>
  <si>
    <t>Excellent excellent clinic. We had our dogs dental done here for about $250. Our vet wanted over 1000 on the high side and 800 on the low side.  The vet was super nice and the owner works there daily.</t>
  </si>
  <si>
    <t>Excellent,excellent,our,dental,Our,high,low,nice,250,1000,800</t>
  </si>
  <si>
    <t>8U0GyiRucZv3-idzLMxcFw</t>
  </si>
  <si>
    <t>-2gOxVWcnBr5DclrrsWXCA</t>
  </si>
  <si>
    <t>jfmyj519pg2flxGEQ2xdPg</t>
  </si>
  <si>
    <t>Attentive, Clean, friendly, decently priced and accurate with our order. Nice atmosphere.\n\nUnfortunately I Wasn't impressed with the food. The salty pepper pork chops were not as crispy as I would like them to be and the flavoring a were all toppings not cooking into the batter. \n\nThe seafood sizzling soup was awful. No flavor in the soup. No sizzle in the block of rice the put in before it actually got to the table. There was mushy fish and a few tiny tiny shrimp with no flavor either.\n\nI thought I would try it because it had good ratings but maybe what I ordered wasn't the favorites of my fellow yelpers.</t>
  </si>
  <si>
    <t>Attentive,Clean,friendly,accurate,our,impressed,salty,awful,mushy,few,tiny,tiny,either.\n\nI,good,my,fellow,</t>
  </si>
  <si>
    <t>WdIej77x2p-1Iaky3GjFhw</t>
  </si>
  <si>
    <t>vgA3g9yQDQSABsxmQLtDkQ</t>
  </si>
  <si>
    <t>They actually have a drive thru at this location. It's immaculate and customer service is excellent. Drinks are consistently good.</t>
  </si>
  <si>
    <t>excellent,good,</t>
  </si>
  <si>
    <t>uMTDXXxqgQm0Iv09dY-wew</t>
  </si>
  <si>
    <t>rioQ_p2pILNbJ4Xp5jW6-Q</t>
  </si>
  <si>
    <t>Artistically creatative. I'm hoping this brings the city more revenue. Prices seem to be pricer than one might expect for being downtown. \n\nHoping more tourist make it down this way to share the Ora of a new age for the down town scene. I've brought my guest from California down here hoping to share some culture for them to spread.\n\nThere is a sense of no tolerance for negativity with security and law enforcement presence. I was happy to be able to see that their are boundaries and curfews inforced. ;) keep up the good work downtown project. I'm sure theirs many challenges ahead to turn around this area and proud to see iniative.</t>
  </si>
  <si>
    <t>creatative,more,more,new,down,my,happy,able,their,good,sure,theirs,many,proud,iniative,</t>
  </si>
  <si>
    <t>ESs6W00lb82ayvxziN1RTw</t>
  </si>
  <si>
    <t>LbF_zey7TEP1wKLtyhv3iA</t>
  </si>
  <si>
    <t>Hidden little Starbucks inside Target. Always accurate with the special drink modifications I request. Small but busy. No seating but it's aside their target refreshment area where u can find ample seating.</t>
  </si>
  <si>
    <t>little,accurate,special,Small,busy,their,ample,</t>
  </si>
  <si>
    <t>GZu6mMIp7Nne5Uz7aej4SQ</t>
  </si>
  <si>
    <t>iL2-xJ4-eMsJk88PsbivbQ</t>
  </si>
  <si>
    <t>The broadway pizza is yummy. The knots are a cheap yummy eat. $3 for 6 knots cheap, cheap!</t>
  </si>
  <si>
    <t>yummy,cheap,yummy,cheap,cheap,3,6</t>
  </si>
  <si>
    <t>r4oOPILzRc-ZyhEVibFA_Q</t>
  </si>
  <si>
    <t>_eYGcch95eygN_b_rigUkg</t>
  </si>
  <si>
    <t>Happy they put up this location especially becuz its convenient for me. Only thing is this location is much smaller then the one on decatur of the 95 which I favor more becuz of the larger variety of items and comfy eating area. This locations eating area lacks privacy while your eating.</t>
  </si>
  <si>
    <t>Happy,its,Only,smaller,which,more,larger,comfy,your,95</t>
  </si>
  <si>
    <t>R53BonH6WyGZstd4thX8yg</t>
  </si>
  <si>
    <t>65GMvjjrsvyR9pxxAys7qg</t>
  </si>
  <si>
    <t>Absolutely the best! I can spend hours here. They are family friendly with weekly activities for kids.\n\nThey inspire me to do more then I already do. I wish this was my personal garage.</t>
  </si>
  <si>
    <t>best,friendly,weekly,my,personal,</t>
  </si>
  <si>
    <t>qIn32YSuFSqBoVPKDJpRtA</t>
  </si>
  <si>
    <t>ZtBW0tQrqdIg4U303IFJGQ</t>
  </si>
  <si>
    <t>Excellent Service. Friendly, Clean, Efficient and fair pricing!\n\nWe got a great deal and feel trustworthy about this shop. Would recommend to friends and family until proven otherwise.</t>
  </si>
  <si>
    <t>Friendly,Efficient,fair,great,trustworthy,</t>
  </si>
  <si>
    <t>KL09k_wsLasHAyWbF-G9xQ</t>
  </si>
  <si>
    <t>8RGoNUEC4QGbpF4af7CDdQ</t>
  </si>
  <si>
    <t>For a cheap on the go food they have something always ready. I'm also very pleased to see that they have deep dish pizza pepperoni on the hot n ready option.</t>
  </si>
  <si>
    <t>go,ready,pleased,deep,dish,hot,ready,</t>
  </si>
  <si>
    <t>AicsTtrmPMx7Fw0PyCEJow</t>
  </si>
  <si>
    <t>jgtWfJCJZty_Nctqpdtp3g</t>
  </si>
  <si>
    <t>Pros: Not your average gyro. The fat gyro is mouth watering. The beef lamb was so tender and full of flavor. It's a sit down restaurant with great prices. Definitely going back. As I was walking out I eye balled other plates and even heard a women who ordered a good looking burger say \omg, this is so good!\ \n\nCon: it was very warm where we sat.</t>
  </si>
  <si>
    <t>your,average,fat,tender,full,great,other,good,looking,good!\,warm,</t>
  </si>
  <si>
    <t>McxbsIXJcASyjEckFIWc2w</t>
  </si>
  <si>
    <t>-2kCxY7_aw5hOz7fJnGMbQ</t>
  </si>
  <si>
    <t>wxL9wgxLeuMMfI6SAXIzJw</t>
  </si>
  <si>
    <t>Came here a few times before and it has never disappointed me. Food is always good, I love their pizzas (my favourite is Neptune). I tried their pastas and Mac and cheese before and liked those too. Service is always super prompt and friendly as well. Will definitely keep returning  ( $10 pizza deal on Mondays is an amazing deal!)</t>
  </si>
  <si>
    <t>few,good,their,my,their,prompt,friendly,amazing,10</t>
  </si>
  <si>
    <t>B0iWjdOqezRI5kfT7dAZaA</t>
  </si>
  <si>
    <t>oKZPgeCOxnVSxudYcn1OtQ</t>
  </si>
  <si>
    <t>More like a 3.5 \n\nI like the decor and ambiance of the restaurant.\nWe had a big group of 8 and the service was pretty accommodating.\n\nThey have a wide variety of pizzas and pastas. I had the fettuccine with shrimp which I really liked. The sauce was super flavourful and I really liked their home made pasta. I also tried my friends seafood risotto, and found it pretty bland though. \n\nOverall it wasn't bad, but it's not something I would want regularly. \n\n( someone in my table loveddddd their bread though...and kept asking for more, if that helps..)</t>
  </si>
  <si>
    <t>More,big,pretty,wide,which,flavourful,their,my,bland,bad,my,their,more,3.5,8</t>
  </si>
  <si>
    <t>DkkRqWXkSCzta74DQ9Ikmg</t>
  </si>
  <si>
    <t>ucgzkl7atsBMGu4gGpmHfw</t>
  </si>
  <si>
    <t>A friend and I were walking along Queen street and decided to eat here on a whim. I found the choices on the menu to be quite limited. My friend was the one who chose this restaurant but she actually wanted to leave once she saw the menu, as she had a hard time picking something that she wanted. They also sold out of one of the apps that she wanted. I didn't want to walk out so she settled on a soup and salad and I had the octopus. Unfortunately, there was nothing special about the octopus. I've definitely had better for less than $28. The dish was pretty underwhelming in flavour. My friend also didn't really enjoy her kale ceaser or sweet pea soup, and found her salad to be overly salty. Service was super friendly, but I don't see myself visiting again anytime soon.</t>
  </si>
  <si>
    <t>limited,My,hard,that,that,special,better,less,underwhelming,My,her,sweet,her,salty,friendly,one,one,28</t>
  </si>
  <si>
    <t>D--BsNdcpnO1sWLQAFtKOg</t>
  </si>
  <si>
    <t>qRTbYc7ennnwfr992kfjdA</t>
  </si>
  <si>
    <t>Since I work around here now, this will probably be first of many reviews of Liberty village restaurants . A coworker and I came here today for lunch. Service was friendly and we really liked the atmosphere\/decor. We shared the mussels and la toscana pasta dish. Both were amazing and had really generous portions for $16. I loved their flavourful white wine garlic sauce and the texture of their homemade pasta. One of the best pasta dishes I've tried around here. The mussels were really great as well, except some were fully closed and super hard to open? I guess that was my only negative about the food. We also waited quite long for the food to come, so I had to eat pretty quick and run back to work. So if you want a quick lunch, this is probably not the place to go. Anyways, for the price, taste and ambience, I really really like this place!</t>
  </si>
  <si>
    <t>many,friendly,la,amazing,generous,their,flavourful,white,their,homemade,best,great,closed,my,only,negative,quick,16,One</t>
  </si>
  <si>
    <t>wX6asn1Fy0yJVl3Z62rFoQ</t>
  </si>
  <si>
    <t>TU95jEn8aGitY8hZowXaBg</t>
  </si>
  <si>
    <t>I don't know why I always forget to write a review of this place, my family have been regulars for years. The $1 congee is definitely amazing for congee lovers. Simple but great tasting bowls of congee. However, my favourite things on the menu is definitely their noodles and pan fried dumplings. All of their noodle dishes are amazing. Their hand pulled noodles are amongst the best I've had around here, and portions are huge. Their dumplings are super juicy and just addicting. Their menu has a large selection of food and everything I've ever tried I was pretty impressed with, especially given their price point. My family will obviously continue to be regulars and I definitely recommend anyone to try their noodles.</t>
  </si>
  <si>
    <t>my,amazing,Simple,great,tasting,my,favourite,their,their,amazing,Their,best,huge,Their,juicy,Their,large,impressed,their,My,their,1</t>
  </si>
  <si>
    <t>oP_ujxBy07DhO7eGuFAY5g</t>
  </si>
  <si>
    <t>gOvEzwpu3KbW5aJReQzYRg</t>
  </si>
  <si>
    <t>This place has the best reviews out of all the poke places in Toronto, so I've been anticipating trying it for a long time. I'm not sure if it's because I had such high expectations, but I was pretty disappointed to be honest. We had the Hawaiian classic and big wave regular. I feel like the portions here are definitely smaller than the other poke places I've tried. The fish was fresh though, especially the ahi tuna in the classic . The albacore tuna in my big wave was pretty meh-- don't think the marinate complemented the fish well, didn't really do much for it. Both bowls we felt like didn't have as much flavour or depth as we wanted, there wasn't much going on. Didn't have much of a wait time though when we went. It definitely wasn't bad but I'm just not sure I'd purposely make the trip here again, especially with all the new poke places popping up.</t>
  </si>
  <si>
    <t>best,all,long,sure,such,high,disappointed,honest,Hawaiian,classic,big,regular,smaller,other,fresh,my,big,much,much,much,bad,sure,all,new,</t>
  </si>
  <si>
    <t>JcxZXPuFnR4gsAAj4Xzwig</t>
  </si>
  <si>
    <t>oOGLDf2rzeCPS7UQ8hhPlQ</t>
  </si>
  <si>
    <t>Around a 4.2 \n\nNormally not a fan of poke bowls where the fish isn't marinated but this was really good. Came here for lunch on a Friday and since I missed the lunch rush, I was the only person there and I got my bowl super fast. I got the samuraichi in bowl form. For some reason I was completely dazed when I came here and accidently ordered my bowl with salad instead of rice, like what the heck, I need my rice. I thought I wouldn't like it as much but every component of the bowl, especially the tuna and salmon were super fresh. I really liked the sweet chilli sauce that was in it as well. Overall I really enjoyed the bowl, but the 14 plus dollars I paid for it was a tad questionable. But maybe I would have been more full of I had correctly ordered my rice. Still, service was super friendly and I can see myself coming back for their fresh tasting ingredients.</t>
  </si>
  <si>
    <t>good,only,my,dazed,my,my,much,fresh,sweet,that,questionable,full,my,friendly,their,fresh,tasting,4.2,14</t>
  </si>
  <si>
    <t>clgdI1CFcOa6vH7SWoIAww</t>
  </si>
  <si>
    <t>6i_EXDHikHWhhDipzMt8rw</t>
  </si>
  <si>
    <t>Tried this place for the first time last week for lunch and I liked it. I had the Chirashi and found the fish to be pretty fresh. I liked how they cut the sashimi pieces thickly. I do agree with other reviews that there was a lot of rice, but I really liked how they tried to balance it with the mushroom mixture added to the rice. Nice added touch and really gave the otherwise bland rice extra flavour. I find the lunch to be a pretty good deal as it comes with a light dessert as well, and I quite liked the yogurt I got. My friend however wasn't as lucky with her meal. She ordered an udon and found the texture to be a bit hard, the udon was a tad undercooked. Still, she liked the flavour and did enjoy her roll. All in all, I would definitely come back for lunch!</t>
  </si>
  <si>
    <t>first,last,fresh,sashimi,other,bland,extra,good,light,My,lucky,her,hard,udon,undercooked,her,</t>
  </si>
  <si>
    <t>sf1-maS9ejm-433qcoCIOA</t>
  </si>
  <si>
    <t>s7VOqfOK1CaYzqfQNE3y0Q</t>
  </si>
  <si>
    <t>Super cute and cozy gem located in main street Markham. Lots of drink choices and even a food menu at great prices. Also has extensive ice cream flavours so this is a perfect spot in the summer! The owner was also super friendly :) I only came in and had ice cream but I would definitely come here for a coffee whenever I'm in the area!</t>
  </si>
  <si>
    <t>cute,cozy,main,great,extensive,perfect,friendly,</t>
  </si>
  <si>
    <t>4eGr-fGAlMXGo78LHYynUA</t>
  </si>
  <si>
    <t>dC60NKVSKNMaymlp_5wuyw</t>
  </si>
  <si>
    <t>A cute little cafÃ© that's great for a quick bite. My friend and I came here for a Sunday lunch and we both had a poke bowl. Ingredients were fresh and generous. I had the kale noodles that was surprising good with the salmon. I only wish they had more sauce choices for their poke bowls. They only have spicy mayo and the sesame dressing, both of which are pretty heavy and overpowers the other ingredients. It'd be good if they offer more customization and choices for their poke bowls. The staff there were friendly and helpful. Menu was limited but it seems more like a place for a quick lunch anyways. It's a cute place and I would definitely be back again to try their rice dishes or ramen next time if I'm in the area.</t>
  </si>
  <si>
    <t>cute,little,great,quick,My,fresh,generous,that,surprising,good,more,their,spicy,which,heavy,other,good,more,their,friendly,helpful,quick,cute,their,next,</t>
  </si>
  <si>
    <t>dtjWxxbyRRGq0a5V9r7tUg</t>
  </si>
  <si>
    <t>-3Kq9ssSot4QizbPYO6ZQQ</t>
  </si>
  <si>
    <t>x5yBZsTnFb1ah75XRXJz9Q</t>
  </si>
  <si>
    <t>This is probably one of my favourite places for sushi in Toronto though I don't consider myself a connoisseur of any type. I've been here on several occasions as it is very close to my university. \nThe seating though cramped is cozy and was actually appreciated as I've been here on cold winter days only. \nThe service is fast, they get your bill speedily and the portions are great but that could be due to the fact I always, always, always get their bento boxes. \nThis place is always packed when I come and I can see why. The sushi isn't the best but it's palatable and average. \nVery affordable for Yorkville and I am kicking myself for not knowing about this place until recently even though I lived in this area for quite a few years. The tables are clean and I honestly cannot wait to go back.</t>
  </si>
  <si>
    <t>my,favourite,several,close,my,cozy,cold,fast,your,great,due,their,best,palatable,average,affordable,quite,few,clean,one</t>
  </si>
  <si>
    <t>qy6dSRhbWJgVPfQ5M2R3mA</t>
  </si>
  <si>
    <t>iQfcSQ_MNtJ3NyQJIbpvTg</t>
  </si>
  <si>
    <t>Like the rating says, I've experienced better. \nI walked into this place today for a lunch with 6 other friends and it was packed. For such a tiny restaurant, wait time was 20 mins which isn't TOO bad I suppose. The servers put together three tables for us and we were given one pot of tea which was finished after the first round. I got the special (100, size small) which includes an assortment of meat. \nWhen my bowl arrived, there was only rare beef, and one cube (why is it in cube form?!) of mushed together tendon. There were no beef balls and the menu description said there would be. Well okay, I can deal with that but I think service was off as my friend's app came 20 mins within us digging into our pho. Also, for 7 people, we were given 2 dishes of sprouts... \nI had visited this place previously on a Wednesday night and there were few people though the soup was lukewarm but the service somewhat prompt. \nAt the end of our meal, the server said to head to the cash to pay as we all wanted separate bills and she did not want to write the receipts by hand. \nI prefer Pho 88 on Spadina over this.</t>
  </si>
  <si>
    <t>other,such,tiny,which,bad,which,first,special,small,which,my,rare,mushed,my,our,few,lukewarm,prompt,our,separate,6,20,three,one,100,one,20,7,2,88</t>
  </si>
  <si>
    <t>krUshCizSF-IiWvDkofSaw</t>
  </si>
  <si>
    <t>1yBhet37qpki8W0EvOi70g</t>
  </si>
  <si>
    <t>Good quality chocolate at a not-too-bad price. I love the chocolate bars because I'm a big fan of just plain and simple milk chocolate. Beats Godiva from the mall any day! I would give this place more stars if the packaging was more creative because I'd gift these to all my friends. Soma has the whole industrial vibe going on and I'm digging it.</t>
  </si>
  <si>
    <t>Good,bad,big,plain,simple,more,creative,all,my,whole,industrial,</t>
  </si>
  <si>
    <t>1sQIqAxZm6lvSb2T0yv_Bw</t>
  </si>
  <si>
    <t>XxIKCVdn0SUI_bKyWEM1TQ</t>
  </si>
  <si>
    <t>I won some sort of gift card to here from attending a show so after several months of sitting in my wallet, I decided to try the place and see what all the hoopla was about. \nThe gift card was $10 and I ordered a regular burger combo with no special toppings thinking the gift card would be enough...but I had to subsidize it with cash as well. No biggie, but I felt like the prices were far too high for basically a step-up from food court food. \nI thought the burger was average, but the bun was nice and crusty, just how I like em. I won't be back as there are way better burger joints at the same price point.</t>
  </si>
  <si>
    <t>several,my,all,regular,special,enough,high,average,nice,crusty,better,same,10</t>
  </si>
  <si>
    <t>d-Taix8u-Cl53CV5z0Xquw</t>
  </si>
  <si>
    <t>fKr2Vip-yNCxgJmps-iOTA</t>
  </si>
  <si>
    <t>Ten-Ichi was the location my group of 4 decided on for dinner one Friday night. I was previously reluctant to try it as the high price tag for AYCE was a little off-putting. I never have my fill in AYCE places and with tax and tip at Ten-Ichi, a meal could easily run to $30+, which just didn't seem worth it for the little amount I would eat. One friend of mine was continuously hyping this place up and I finally gave in and decided to see what the big deal was. \nWe arrived maybe a little more than two hours before closing (our mistake, but damn this place closes early). After fast deliberation, we ordered a lengthy list from the menu. After quite a long wait, the food finally arrived. We ordered the steak cubes cooked in sake and butter, chicken skewers, mango sushi, spicy salmon sushi and other assorted sushi. I liked the skewers and the spicy salmon sushi the most.\nSome parts of our order never came and the same thing happened when we ordered a second round. Service wasn't good at all and the waitress was basically invisible. I was quite disappointed but after the second round, no one was especially enthusiastic about the food so we asked for dessert. Apparently, their freezer was having problems and one flavour of ice cream was unavailable because it was all melted (lol ok). The only available flavours were ones that my dining companions did not like so we only went for one round of dessert. The \waffle and ice cream\ on the menu was deceiving as the accompanying waffle was more cookie-esque.\nOverall, this dining experience was a let down and I'm definitely disappointed.</t>
  </si>
  <si>
    <t>my,reluctant,high,little,my,which,worth,little,big,\nWe,little,more,our,fast,lengthy,quite,long,spicy,other,assorted,spicy,most.\nSome,our,same,second,good,invisible,disappointed,second,enthusiastic,their,unavailable,only,available,that,my,accompanying,more,disappointed,Ten,4,one,Ten,30,One,two,one,one</t>
  </si>
  <si>
    <t>D-fiv36O6dkSI0QBAW4CdA</t>
  </si>
  <si>
    <t>SW6ZQk22G1_CV81_gfnvNQ</t>
  </si>
  <si>
    <t>The atmosphere here makes you feel as if you're in a club. It's noisy like a club and dark like a club. To have a proper conversation, my friends and I had to yell across the table. However, instead of ordering shots, you're getting wasted off tacos. \nI was here with two other friends on a Tuesday night and we were seated quickly. I was confused as to why we were seated at a medium sized communal table with a party of two just millimeters beside us. I was pretty irritated that this table was unreasonably small but my friends discouraged me from asking for different seating. \nI ended up ordering the special of the day (Squid the Kid) and In Cod We Trust. I'm not a huge seafood fan but I ended up loving the latter taco. The squid taco was average, and I'm being generous saying that. The way the tacos were presented was incredibly confusing. They're quite messy to eat but all the tacos came in \communal plates\.\nOur table also shared the tortilla chips with a trio of dips which were okay but I probably wouldn't order it again. My favourite dip was the guacamole while the bean dip was a favourite of my dining companions.\nTo finish off our meal, we had the paletas and seasonal fruit Tres Leche cake. The cake came with strange tasting and suspect cherries while the paletas were great, though I wished they were creamier. \nSince the menu is pretty small, I can't wait to try everything else.</t>
  </si>
  <si>
    <t>noisy,proper,my,other,medium,sized,communal,just,irritated,small,my,different,huge,latter,average,generous,confusing,messy,all,\communal,which,okay,My,favourite,favourite,my,our,seasonal,strange,tasting,suspect,great,creamier,small,two,two</t>
  </si>
  <si>
    <t>uaSgGNWLzsWIYOX1LQP_NA</t>
  </si>
  <si>
    <t>RXaxKQJtExnRZX1inf8Nyg</t>
  </si>
  <si>
    <t>I love cheesecake. For my last meal, I'd probably request a whole cheesecake. Even when cheesecake is bad, it's still pretty good. \nThe cheesecakes at Carole's are good depending on which flavour you choose and there are some definite misses here. I had the pistachio cheesecake during my last visit and although it's my preferred flavour here, I wish the taste of pistachio taste was stronger. The strawberry swirl was kind of awful and incredibly tart like they forgot to add the sugar. If you have a huge sweet tooth, the chocolate cheesecakes here are probably for you. I don't have a huge sweet tooth but thought the rocky road was great. \nService here is ridiculously slow. I mean, you're just plating cheesecakes and it's not a difficult task when the cafe isn't busy. \nWhen I was here last, there was a strange damp smell in the place. We were seated at a table close to the restroom so maybe that was it. I honestly couldn't wait to get out of there because the smell was overwhelming. \nAside from that, the prices here are high but that's expected for Yorkville. There are way better places than this in Toronto and just because a cafe has the name \cheesecake\ in it, doesn't mean they're the absolute best.</t>
  </si>
  <si>
    <t>my,last,whole,bad,good,good,which,definite,my,last,my,preferred,stronger,awful,tart,huge,sweet,huge,sweet,rocky,great,slow,difficult,busy,last,strange,damp,close,overwhelming,\nAside,high,better,absolute,best,</t>
  </si>
  <si>
    <t>66WvWQKZ7tcTj0ORYf2tww</t>
  </si>
  <si>
    <t>C_VoO9M9Kuhn6EObmpvWow</t>
  </si>
  <si>
    <t>I like the free topping choices here and it beats Hero Burger in terms of value. However, the burger is average and not life-changing. I've tried the poutine which was okay though it lacked seasoning and the fries could be crispier. \nIt usually takes a long time for them to prep your order and this isn't a great place to sit down and eat so I always resort to take-out. It's a convenient place for me to fulfill a burger craving but I definitely wouldn't go out of my way for a visit.</t>
  </si>
  <si>
    <t>free,average,which,okay,long,your,great,convenient,my,</t>
  </si>
  <si>
    <t>2tLdshkymHmb7Kpu7DqSXw</t>
  </si>
  <si>
    <t>WKH0JEGNNqzzYlyAjxvGJg</t>
  </si>
  <si>
    <t>The interior of the Red Bench is really cute but there might not be enough seats inside to really enjoy it - this place fills up quick! My coworkers and I were lucky to grab the last table near the frozen yogurt machines while we waited for our orders to be prepared. \nYou get to customize your ice cream sandwich by choosing what cookies you want from the jars in front of the cash register, the ice cream flavour and the topping. I went for the brookie and gold digger cookies with the raspberry white chocolate ice cream sandwiched in between and Snickers pieces. \nThe flavours of ice cream were really limited and basic. I have to admit that the raspberry ice cream was really good, I just wished there were more unique choices. The cookies were good on their own but were way too hard and thick to be in an ice cream sandwich. Every time I tried to bite into it, the ice cream just squished out the sides and melted before I could finish the cookies. I'll be sure to get a half sandwich the next time as the full sandwich was too much sugar for me in one portion.</t>
  </si>
  <si>
    <t>cute,enough,My,lucky,last,frozen,our,your,white,\nThe,limited,basic,good,unique,good,their,own,hard,thick,sure,next,full,much,one</t>
  </si>
  <si>
    <t>ENEtLmHfEJZeWs9inh_77g</t>
  </si>
  <si>
    <t>_cVCzKQGt23KKW1M07Yvkw</t>
  </si>
  <si>
    <t>We decided to try our luck and walked into Jules on a Saturday night around 6:00 without reservations. There was only one other couple dining at the time so it wasn't busy at all. This location looks a lot nicer than the one on Spadina and was a great date night pick. The hostess told us there would be another party coming in at 7:30 and we agreed that we could finish our meals by that time. I originally wanted the cote de boeuf (which was priced higher on the physical menu than on the online menu) but decided on the prix-fixe at ~$29\/person.\n\nTo start, we got the french onion soup and caesar salad. I thought the soup was way too salty but otherwise, not bad. The salad had a nice tartness and tasted fresh. Our entrees were the steak frites and chicken with mushroom\/ cream sauce. While the steak was very thin, the medium-rare cook on it was good and the end result wasn't chewy. The sauce for the chicken was delicious and I ended up dipping my fries into it too. I can see why a lot of reviews here say Jules' fries are similar to Mcdonalds but the former tastes a lot better! Our desserts of the chocolate mousse and creme brulee were nicely executed but nothing special. \n\nOverall, I'd give the food 3 stars but the fast service makes it a 4-star meal. Everything we had was good and simple but I did want a little bit more to each dish. Still, I'd definitely return to have the prix-fixe again - its such great value.</t>
  </si>
  <si>
    <t>our,other,busy,nicer,great,our,which,higher,physical,online,fixe,french,salty,bad,nice,fresh,Our,mushroom\/,thin,medium,rare,good,delicious,my,similar,former,Our,special,fast,good,simple,little,more,fixe,its,such,great,6:00,one,7:30,~$29\/person.\n\nTo,3</t>
  </si>
  <si>
    <t>m2qbeeALBAyRmfwZgJwYvQ</t>
  </si>
  <si>
    <t>-3PTUP443q6hQESLKSu95w</t>
  </si>
  <si>
    <t>sJ0MYSAIVK28cMzh-s-NPA</t>
  </si>
  <si>
    <t>- Since this is a fast food place, I will not comment on the customer service because you basically just order and take your order, there is not much serving to discuss about.\n- What I have tried: Butter chicken which is their most popular one\n- Quality: The butter chicken sauce was really good but the chicken is very dry. I had it with chickpeas (No extra charges) and it went very well with the food. I also got the yellow rice, which is not much different from white rice. \n- Portion: they gave me generous amount of chickens and sauce, but I still think the portion is very small compared to the price\n- Price: $9.75 + tax came up to  around $11 which is very expensive. I could have just gone to Curry&amp;Co in Dundas 10 food court and get a bigger portion and much better food quality just for $7-8. They even give u a free naan if you're student, but you have to pay $2 something if u want naan at Amaya.\n- I would not come back here again.</t>
  </si>
  <si>
    <t>fast,your,which,their,popular,good,dry,extra,yellow,which,different,white,\n-,generous,small,which,expensive,bigger,better,free,9.75,11,10,7,8,2</t>
  </si>
  <si>
    <t>rXiW9p_ySH9yTv8LKJJtEA</t>
  </si>
  <si>
    <t>lVVJMvqu4LXL5rBqjO6eqg</t>
  </si>
  <si>
    <t>- What I have tried:\n    + Short ribs on hot stone: It's basically marinated beef short ribs. This is my favourite dish, really really goooood. The meat was marinated so well and flavourful, and they gave you a generous amount of ribs. \n    + Pork bone soup: It's good, the soup was flavourful but I still prefer pork bone soup at Sunrise House just because they gave you more meat and price was much more affordable. \n    + Soon tofu soup with beef: I love love tofu soup here, it's what they are famous for. Flavour was very well balanced, much much better than tofu soup at Buk Chang Dong Soon Tofu. love love love \n    + Vegetable bibimbap: I really like the sauce and everything that comes with this bibimbap. However, I'm a meat lover so I did get sick of it when i was half way done. It's not the bibimbap's fault tho, it was very good, but I don't recommend it if you are a meat lover like me. \n    + Bulgogi on rice: really good as well, but if I had to choose one, I would go with the short ribs one. Don't think it wrong, I still love both tho. \n    + They have the best side dishes I have ever tried, some are very different from other korean restaurants, really enjoyed it.\n- Portion: Generous,  one dish will definitely make you full.\n- Price: $$ a bit overpriced. I admit that their food is really good, but each person may have to pay up to $15-20 after taxes and tips for a dish. With this price, I don't think I will come here as often as Sunrise House. \n- Very good customer service. \n- The place was big and spacious, very nice and clean as well.</t>
  </si>
  <si>
    <t>Short,hot,short,my,favourite,goooood,flavourful,generous,good,flavourful,more,affordable,famous,better,that,sick,good,good,short,wrong,best,different,other,korean,it.\n-,full.\n-,overpriced,their,good,\n-,good,\n-,big,spacious,nice,clean,one,one,one,15,20</t>
  </si>
  <si>
    <t>JYuFZjs_ejobjLdFU3RAEw</t>
  </si>
  <si>
    <t>xL9EhlYVMSe2mdkisYjXog</t>
  </si>
  <si>
    <t>- What I have tried:\n    + Falafel platter (3\/5): They gave me 6 pieces of falafels and tahini sauce on top. The falafels were small and a bit dry for my taste. I thought they were ok, not the best falafel I have tried (I had better falafels at Maha's). The platter came with yellow jasmine rice and lettuce + tomatoes and couple slices of pita bread. The dish was not as good as I expected, I only had two pieces of falafels and already got sick of it.  \n    + Combo platter (5\/5): This platter has both chicken and beef and also comes with yellow rice and lettuces + tomatoes. They also gave special white sauce on top, which was so creamy and tasty, went very well with meat and rice. I thought this was the best dish out of all they offered.\n   + Hot sauce: insanely spicy, only need a tiny bit for an entire bowl. \n- Portion: small bowl was extremely small (they should have called it snack bowl instead). If you want to be full, go with regular bowl. \n- Price: expensive, I got a regular for $12.49, with tax it came up to $14. Extra white sauce will cost you $1.25 which is ridiculous (I wouldn't say anything if they sell it for 50cents). \n- There were many tables there and people are in and out often so there are always seats for 2-3 people. \n- The line was so long, I waited for almost an hour at 7pm.\n- Overall, I think it's worth a try but not worth the hype.\n- Would I come back? No because their food was ok but overpriced.\nEDIT: I just realized that they also give pickles, onions, beans and jalapenoes in their veggies, but when I buy their platters, NONE of the employees asked me (and I did not know if they offered them). I found it extremely unfair as I have lined up for an hour to buy their food but they did not give me all that they had.</t>
  </si>
  <si>
    <t>small,dry,my,ok,best,better,yellow,good,sick,yellow,special,white,which,creamy,best,Hot,spicy,tiny,entire,\n-,small,small,full,regular,\n-,expensive,regular,Extra,white,which,ridiculous,\n-,many,\n-,long,7pm.\n-,worth,worth,their,ok,overpriced.\nEDIT,their,their,unfair,their,that,3\/5,6,two,5\/5,12.49,14,1.25,50cents,2,3</t>
  </si>
  <si>
    <t>Tz6cdXeqyShwONelx2hBkA</t>
  </si>
  <si>
    <t>avdZfgCUrkirUbizXZGMAw</t>
  </si>
  <si>
    <t>- The only thing I have tried here was Lahmacun (#1 on the menu). This is totally different from a regular pizza that you get from pizza piza or pizza hut. Lahmacun came in retangular and very thin slices that were filled up with ground beef. The pizza was extremely flavourful. They also gave me some parsleys, onions and tomatoes that went sooo well with the slices. \n- Portion: can fully feed one person, definitely not two if you are both in the hunger mood. But if you already had some food and want another dish to wrap up your meal, then one pizza should be enough for two people.\n- Price: Expensive (about $12 for #1) very pricey since the portion was small, but it was worth it. \n- Place was not big tho, they do provide some sauces on each table.\n- It took about 20-30mins wait for a pizza, so if you are in a rush, then you should call in half an hour before.\n- Will I come back? definitely yes, I would love to try more of their food.</t>
  </si>
  <si>
    <t>only,different,regular,that,retangular,thin,that,flavourful,that,\n-,your,enough,pricey,small,worth,\n-,big,half,more,their,1,one,two,one,two,12,1,20,30mins</t>
  </si>
  <si>
    <t>NDmO7u2Gunfe13baXJ-amg</t>
  </si>
  <si>
    <t>XYIPXJ9parr9FtvvcGI1SA</t>
  </si>
  <si>
    <t>- What I have tried\n     + Special Lanzhou noodles (4.5\/5): I got size 3 for noodles thickness and mild spicy (basically just additional of chilly oil). I recommend get the non-spicy one because they provide chilli oil on each table so u can adjust your spiciness, I found the soup was too spicy. The noodles was chewy and i thought size 3 was perfect. The soup was good but without chilli oil it would be a bit bland, I wish it was sweeter so I don't need to add chilli oil. One more thing is they gave too little of meat and each slice of meat was extremely thin. But overall, the bowl was good, I thought it was much better than the dry noodles.\n      + Noodles with homemade pork sauce (3\/5): this is dry noodles with pork sauce and different types of veggies, comes with a small bowl of soup (the soup was bland). I got flat noodles for this bowl. Again the noodles texture was pretty good, but the pork sauce was too salty for my taste. On the other hand, my bf loved the pork sauce but he also agreed that he still preferred Lanzhou noodles over this bowl. Pork sauce noodles came in one size which was large and we couldn't finish it. \n- Portion: Small bowl here is similar to medium or large bowl in pho store, good for one person. \n- Price: $7.99 for a small Lanzhou noodles and $10.99 for large pork sauce noodles. This is a pretty good deal for a big bowl of noodles that you can find in downtown. \n- Customer service was good and fast, their accents are not strong at all (as compared to other Chinese restaurants).\n- Place is small, we came around 8:20pm and did lineup for about 10 mins for a table of 2.</t>
  </si>
  <si>
    <t>thickness,mild,additional,chilly,non,your,spicy,perfect,good,chilli,bland,sweeter,more,little,thin,good,better,dry,homemade,dry,different,small,bland,flat,good,salty,my,other,my,which,large,\n-,Small,similar,medium,large,good,\n-,small,large,good,big,that,\n-,good,their,strong,other,Chinese,small,4.5\/5,3,3,One,3\/5,one,one,7.99,10.99,8:20pm,10,2</t>
  </si>
  <si>
    <t>x1Pl5Md38O6F1Ah9_Dx1hg</t>
  </si>
  <si>
    <t>e_P0OHb-ly0vrWWWFV490g</t>
  </si>
  <si>
    <t>- I tried berri-licious which was mixed by three different types of berries: black\/blue\/raspberries in vanilla based. It did not taste too sour cuz the vanilla base sweetens the sourness of the berries, very fruity and summery. They also gave me Gaylea whipped cream on the side which was very nice. The ice cream texture was not as hard as Artic bite but softer (not too soft to melt easily lol). \n- Portion: regular (a bit on the smaller size), they usually give about 5 rolls, can be shared between two people.\n- Price: $6.20 + tax, I thought it a bit pricey for ice cream but I guessed it's fair since they used fresh fruits and spent much time to mix them together. My friend got the deal on groupon for only $5\/cup.\n- Service was good and fast.</t>
  </si>
  <si>
    <t>licious,which,different,sour,which,nice,Artic,softer,soft,\n-,regular,smaller,pricey,fair,fresh,much,My,good,three,5,two,6.20,5\/cup.\n-</t>
  </si>
  <si>
    <t>E8QOdeSFHu2mqqhAv-WMEw</t>
  </si>
  <si>
    <t>gAxeeJKwJtxp3uH9zUQ2aQ</t>
  </si>
  <si>
    <t>- love love this place, it is a bit pricier than snakes and latte but the customer service was great. There were people walking around showing you how to play so no need to spend an hour going through the instructions on the game box \n- I tried:\n    + tuna dip with crackers, the tuna was mixed with small slices of sweet peppers, pretty flavourful\n    + hot apple cider: it had strong taste of cinnamon but on a good side tho, I'm not a fan of cinnamon but really enjoyed this drink\n- Price: $5 for an hour and $7 for unlimited play \n- the place was small but I enjoyed it</t>
  </si>
  <si>
    <t>pricier,great,small,sweet,hot,strong,good,unlimited,\n-,small,5,7</t>
  </si>
  <si>
    <t>qJxw8Y4wBCrm_tPKZqNC5Q</t>
  </si>
  <si>
    <t>- Sushi burger ($9.99 + tax): was the only thing I tried at Su&amp;Bu. The burger buns were basically fried purple rice and was filled up with different types of vegetables and salmon sashimi and some sauces. This is the most flavourful burger I have ever tried in my life, so much better than sushi burrito or poke bowls. The crispness of the buns were so enjoyable to chew and the sauce came with this was made so well w sashimi. The burger looks very small but everything inside was over-filled which made me pretty full afterwards.\n- Portion: it was a good amount of food for me but I would say average for other ppl \n- Price: a bit pricey but that makes sense since it's located right in entertainment district.\n- Definitely will come back whenever I crave their sushi burger</t>
  </si>
  <si>
    <t>only,purple,different,flavourful,my,better,enjoyable,small,which,full,good,average,other,\n-,pricey,their,sushi,9.99</t>
  </si>
  <si>
    <t>3GXHbo0TBorl6cxJ8hIe7g</t>
  </si>
  <si>
    <t>yY3jNsrpCyKTqQuRuLV8gw</t>
  </si>
  <si>
    <t>- What I have tried:\n   + Tuna Stack (5\/5): really good, I would say this dish was the highlight of the night. The vegetable ingredients blended so well with tuna and the flavour was so unique when we ate it with wonton chips \n   + Duck confit (5\/5): pretty good, the meat was so tender and the sauce was perfectly made, not too sweet or salty \n   + Sangria (4\/5): The sangria here is ok, I prefer the sangria from gusto101 more \n   + Flawty Tower(4.5\/5): basically gin lychee and grapefruit, it tastes pretty good tho, has a bit of bitterness in it\n   + Pimm's cup (5\/5): this one is the sweetest (which I like) out of all, strong taste of mint lime and ginger ale \n- Service was fast and very active \n- Space is pretty big, and good music \n- Pricey is a bit pricey but worth every penny</t>
  </si>
  <si>
    <t>good,unique,wonton,good,tender,sweet,salty,ok,more,good,sweetest,which,strong,\n-,fast,active,\n-,big,good,\n-,pricey,worth,5\/5,5\/5,4\/5,5\/5</t>
  </si>
  <si>
    <t>GhNvCOCI94ZZCbEQeHBEVg</t>
  </si>
  <si>
    <t>FyUcIAn8timIFybYpOLbAw</t>
  </si>
  <si>
    <t>- What I have tried:\n    + Garden milk tea (3\/5): it comes with tapioca and oreo at the top. The milk tea is very light in my opinion, not really enjoy it when mixing with oreo :( \n    + Royal no.9 milk tea (5\/5): does not come with tapioca so you need to add extra topping if you would like. The tea has a hint of blueberry, a bit fruity which I really enjoy. \n    + The tapioca was not sweet enough, but I like its chewy texture tho \n- Portion: comes in regular size and large size, did not give enough tapioca tho, I might order 2 toppings next time. Prices ranging from $5-$7 \n- Place is small, doesnt have a lot of seats but well decorated</t>
  </si>
  <si>
    <t>tapioca,light,my,extra,which,sweet,its,chewy,\n-,regular,large,enough,\n-,small,3\/5,5\/5,2,5-$7</t>
  </si>
  <si>
    <t>kuCSVlPieLAQP44KJvSZ4A</t>
  </si>
  <si>
    <t>-3s52C4zL_DHRK0ULG6qtg</t>
  </si>
  <si>
    <t>DkYS3arLOhA8si5uUEmHOw</t>
  </si>
  <si>
    <t>Not sure what people are raving about. The line was weird and no one even says hello are seems like they are friendly. \nWe had the turkey club and the jerk chicken. Both were ok, but nothing that blew me away.\nThe bread is tasty and warm. \nIf you are super hungry it is a quick sandwich place, thats it.</t>
  </si>
  <si>
    <t>sure,weird,friendly,ok,that,tasty,warm,hungry,quick,</t>
  </si>
  <si>
    <t>QR1ZmMjeP-vsV-D696iZ_A</t>
  </si>
  <si>
    <t>kJAmLFgiIjtjULunpr3NNg</t>
  </si>
  <si>
    <t>We decided to come and spend a birthday dinner here on the word of a friend. She was right. The food is tasty! \nThe server we had was fresh and friendly! She steared us in the most amazing direction of a DELISH bottle of sake! Wow, I am still thinking about how good that was.\nThe edamame was perfect. Shared the thin sliced tuna with jalepeno! (It was yum)\n\nWe opted for the platter of sashimi with a couple requests! I have to say that the choices we were given we a great blend with each other piece and the other things we ordered.\nThe octopus was yum\nThe hamachi was so good and smooth\n\nLike other people have said, this is an expensive place. Worth it but pricey. Don't go in on an empty stomach and think you are going to walk away with a full tummy and not have an empty wallet!\n\nGreat place for a small group.</t>
  </si>
  <si>
    <t>right,tasty,fresh,friendly,amazing,DELISH,good,perfect,thin,sliced,sashimi,great,other,other,good,other,expensive,Worth,pricey,empty,full,empty,small,</t>
  </si>
  <si>
    <t>tzQQjwwWCBU1_u2LFmP3vw</t>
  </si>
  <si>
    <t>K0j_Znzin0jShXVnpvW86A</t>
  </si>
  <si>
    <t>Sitting down for a drink before celebrating a fun evening we were entertained my the bar tender. \nHe was friendly, funny and actually appeared as though he wasn't just trying to make a tip.\n\nWe discussed different types of whiskey, tequila and a few others. Jovial and funny dude.\nWhen our friends joined us the jokes and laughs kept coming.\n\nI would have loved to dine here but the drinks were YUM and the entertainment even more.</t>
  </si>
  <si>
    <t>fun,my,friendly,funny,different,few,Jovial,funny,our,</t>
  </si>
  <si>
    <t>npseyx8up3OKVhNz5sqtMQ</t>
  </si>
  <si>
    <t>81wSXTjyBc3iMeJYWdiIkA</t>
  </si>
  <si>
    <t>Got some tasty popcorn for the flight home. Love that they have a healthier option of snacks. Fruit and trail mix, nuts, simple food. Love it</t>
  </si>
  <si>
    <t>tasty,healthier,simple,</t>
  </si>
  <si>
    <t>EWFe2Hil6oJER4BHxpFQrQ</t>
  </si>
  <si>
    <t>Y28XY3fko-Sdb9RBBgCDRQ</t>
  </si>
  <si>
    <t>Not the best sandwich I have ever had...truly made better in my own kitchen.</t>
  </si>
  <si>
    <t>best,better,my,own,</t>
  </si>
  <si>
    <t>sTVixS3QiyLsNMbxIOS0qw</t>
  </si>
  <si>
    <t>dl5Pz0gAP47SpCZ_eh_uQA</t>
  </si>
  <si>
    <t>It may be a Cleveland thing but what is with the no fruit or yogurt options. I know it is a coffee shop but I like having healthier options.</t>
  </si>
  <si>
    <t>healthier,</t>
  </si>
  <si>
    <t>lH_l54iDSt5HGu_1xteqKw</t>
  </si>
  <si>
    <t>fA7EapUU2Yve9bEtMvvAFA</t>
  </si>
  <si>
    <t>We have stayed here a handful of times and there is really nothign amazing that would give this place high scores....\n\nThe people working are all nice, but not really engaging. \n\nThe rooms are fine BUT there are a couple things that are just not good.\n\n1. The windows HEMORRHAGE cold air....So it is freezing cold here and there was a pretty bad storm....You couldn't sit in the living area of our room b\/c there was a \breeze\ from the windows pouring in.\n\n2. The linens are DIRTY! The Duvet cover on the bed had makeup (not mine) all over it and then sheets were stained and dingy.\n\n3. The breakfast in the morning used to be really tasty...that has changed.\n\n4. The Wi-Fi has a really obnoxious password that doesn't always work\n\nIt is a good value and it is nice to be able to cook your own meals when away for awhile...All that being said it would be nice if just those couple things were improved on.</t>
  </si>
  <si>
    <t>nothign,amazing,that,high,nice,engaging,fine,that,good.\n\n1,cold,cold,bad,our,DIRTY,tasty,obnoxious,that,good,nice,able,your,own,nice,</t>
  </si>
  <si>
    <t>aC1zrS_7l33zBdK81JIKHA</t>
  </si>
  <si>
    <t>Ne_RFg5uyaCUS523Un3i7g</t>
  </si>
  <si>
    <t>Such a beautiful place! Truly beautiful...from the people working, to the store, to the food....all is gorgeous! Ate here 2 times while in montreal!\nLOVED it all. \n\nAfter spending time in Braga and Porto I felt like I was back in Portugal! THANK YOU!</t>
  </si>
  <si>
    <t>Such,beautiful,beautiful,gorgeous,\n\nAfter,2</t>
  </si>
  <si>
    <t>iCcNsDaVAVn2CfFcBldLxw</t>
  </si>
  <si>
    <t>3jdNr1CFLrsjRf5yva2nFg</t>
  </si>
  <si>
    <t>Looking for a green option for lunch I headed here...HOLY $$$$.\n\nFor ONE salad it as over $20!\n\nThe staff aren't friendly and didn't offer to open the door at all seeing a woman pushing a strolller and wearing another infant on her back while it is POURING rain...\n\n\n$20 for\nKale\nAvocado\nbeets\nChicken\nCucumbers\n\nNO</t>
  </si>
  <si>
    <t>green,HOLY,friendly,her,ONE,20!\n\nThe</t>
  </si>
  <si>
    <t>vsDDCtJydJZ6vB9fOfEbnQ</t>
  </si>
  <si>
    <t>Q0cecaxOmJZSdxsenqFqgg</t>
  </si>
  <si>
    <t>The atmosphere is really cool in here. \nThe service was really awesome!\n\nThe bummer part is the food...the pizzas lack a lot of flavor and are pretty boring.\n\nEnjoyed a beer and a pizza.</t>
  </si>
  <si>
    <t>cool,bummer,</t>
  </si>
  <si>
    <t>scCoM13b8BZKF414MI9pSA</t>
  </si>
  <si>
    <t>-4JDJeFS0YAYSiSvIshGLQ</t>
  </si>
  <si>
    <t>7BK6vckOh2Ywq8ryy8P7Ow</t>
  </si>
  <si>
    <t>Lunch today: Caribbean chicken &amp; shrimp. Sliced grilled chicken breast and shrimp on a bed of rice (I chose brown) with sauce and salsa, and salad.  Good amount of food for the price, nothing overcooked, place was clean, music was appropriate and not too loud. Parking is a bit limited--their corner of the lot seems popular.</t>
  </si>
  <si>
    <t>Caribbean,brown,Good,clean,appropriate,loud,limited,their,popular,</t>
  </si>
  <si>
    <t>0qFPjIJ4IqzUcr5feUyLCA</t>
  </si>
  <si>
    <t>MXC9pwIxovWUc9yu1F8OxA</t>
  </si>
  <si>
    <t>I've been coming here for years. Pretty reliable over all. However, this Memorial Day, it was as busy as I'd ever seen it. That increased wait times a bit, but didn't affect the quality of the food.\n\nThis was the first time I'd tried the island style poke. They mix the tuna with a lot of seaweed salad, so while you get a decent amount of fish, it doesn't look like it because of the seaweed.</t>
  </si>
  <si>
    <t>reliable,busy,first,decent,</t>
  </si>
  <si>
    <t>luyreYeiBKdqw-ZGb8eRJQ</t>
  </si>
  <si>
    <t>kfo1hXvNtGGThfrZGaWtVw</t>
  </si>
  <si>
    <t>Pretty middle of the road.\n\nI ordered the choose-your-own combo, with beef enchilada and chili relleno. Both were okay, but nothing spectacular. The enchilada meat had a hint of anise or fennel, which surprised me. The chili was stuffed with what tasted like Cheddar, and was well cooked, but needed something. Maybe I should have added some of the salsa that came with the corn chips. The Spanish rice and refried beans were also okay. There was a pile of shredded lettuce with chopped tomato on the plate. I don't know if it was there to occupy the space where a third item could have gone. If it was a salad, they forgot the dressing. With the restaurant about half full, service was a little slow but not to the point of being bad.</t>
  </si>
  <si>
    <t>middle,road.\n\nI,your,own,okay,spectacular,enchilada,which,that,Spanish,okay,shredded,third,full,little,slow,bad,</t>
  </si>
  <si>
    <t>B_HluMisQoZz38g4DiK1Vg</t>
  </si>
  <si>
    <t>8F-UdXe_YylX3k0L1SEiRg</t>
  </si>
  <si>
    <t>Needed to take my truck to a nearby shop today, so pho for breakfast!  Tendon was very tender, broth was flavorful and not too salty. Small bowl was a good amount for breakfast. Service was quick, restaurant was clean.</t>
  </si>
  <si>
    <t>my,nearby,tender,flavorful,salty,Small,good,quick,clean,</t>
  </si>
  <si>
    <t>j2Ofh8r7aRCI9Lkr3K_XtA</t>
  </si>
  <si>
    <t>2nEhcvxBZk2W4x_fi0cYxw</t>
  </si>
  <si>
    <t>Chicken taco came in a fried taco shell that was stale; lengua tasted like frozen roast beef.</t>
  </si>
  <si>
    <t>that,stale,frozen,</t>
  </si>
  <si>
    <t>hHUeI97fUSeGxQOFaPDvBQ</t>
  </si>
  <si>
    <t>OHXnDV01gLokiX1ELaQufA</t>
  </si>
  <si>
    <t>Had the beef teriyaki. Decent amount of food, prepared well. They serve in a bento box--meal included teriyaki, white rice (in separate compartments), salad, and a sunomono-style slaw. Thought it was kind of odd to get two salads. Good over all, but kind of out of the way for me.</t>
  </si>
  <si>
    <t>Decent,white,separate,sunomono,odd,Good,two</t>
  </si>
  <si>
    <t>zM08EZHBXJpEt-NthHVjoQ</t>
  </si>
  <si>
    <t>2XkVexeY_8zyc9nriSElQg</t>
  </si>
  <si>
    <t>Went there for National Taco Day this past Tuesday. Really enjoyed what I got:  adobado and tripitas. The adobado was flavorful and the tripitas had a good texture. The tacos are a good size, and inexpensive for what you get.</t>
  </si>
  <si>
    <t>past,flavorful,good,good,inexpensive,</t>
  </si>
  <si>
    <t>vSE0_QUTwmMSCafzH3NMSQ</t>
  </si>
  <si>
    <t>dK9aepfn_fmKa1wCGxIUkQ</t>
  </si>
  <si>
    <t>There's currently no signage over the restaurant, but don't let that deter you.\n\nThe food was very good. I had spring rolls and sweet and sour fish.  The fish was fried perfectly--nice and crisp, didn't become soggy with the sauce. Everything was fresh and delicious.</t>
  </si>
  <si>
    <t>good,sweet,sour,nice,crisp,soggy,fresh,delicious,</t>
  </si>
  <si>
    <t>RjNV-tuNCtvFQvv5h76CeQ</t>
  </si>
  <si>
    <t>CztQkxRXch0__MsSmB0tTw</t>
  </si>
  <si>
    <t>Stopped in for a late lunch (around 2:30 pm) a couple weeks ago. The steam tables were all shut down. They fixed my Mongolian beef fresh, but that didn't help--it was oily, had no spice, and was a really small portion.  The fried rice was a huge pile, and it was salty mush.</t>
  </si>
  <si>
    <t>late,my,Mongolian,fresh,oily,small,huge,salty,2:30</t>
  </si>
  <si>
    <t>AVtti3MJTApfX6PH03qYyg</t>
  </si>
  <si>
    <t>zPBccKsIHYtLUGFNYIi8Uw</t>
  </si>
  <si>
    <t>I eat here fairly regularly. Maybe a couple of times a month. The food is decent. However, they recently changed some things. They changed their price to $7.50 (beverage separate). As a result of the low price, they've eliminated some of the better buffet items. What's left is still okay, but the selection matches the $7.50 price point.</t>
  </si>
  <si>
    <t>decent,their,separate,low,better,okay,7.50,7.50</t>
  </si>
  <si>
    <t>LPfDhZkGz88QV0gPB8jlFw</t>
  </si>
  <si>
    <t>-4LBQwoirPM6VPLj4Ko-Bg</t>
  </si>
  <si>
    <t>u39P4LlGpCM-WvxrJEDS0A</t>
  </si>
  <si>
    <t>Fresh Beef.  Fresh Toppings.  Fresh Fries.  This is what burgers should be.  If 'Cheeseburger' is a fall-back order for you, enjoy Applebees.  If you wake up with a burgerboner, go to Five Guys.</t>
  </si>
  <si>
    <t>,Five</t>
  </si>
  <si>
    <t>D0CrPgtIZigQjeP1pxdxlg</t>
  </si>
  <si>
    <t>sN4x4DszRsD4LkV3HEm44g</t>
  </si>
  <si>
    <t>We visited for our first time tonight. I was very happy withe the service; we were greeted and sat almost immediately, had our drinks and appetizers within a few minutes,  and didn't have extra plates or empty drinks all night. I spilled my martini and it was replaced promptly at no charge. The entrees were tasty and large, and the menu looked more like a Carrabas than an Olive Garden (that's a compliment! ).  It's exactly what I would like for the price, and the service really was very good (thanks Michele!)</t>
  </si>
  <si>
    <t>our,first,happy,our,few,extra,empty,my,tasty,large,more,good,</t>
  </si>
  <si>
    <t>ND9AwazsHuEtCNBuEEzHQw</t>
  </si>
  <si>
    <t>07F9bkUm3cs83CzGvTi0TA</t>
  </si>
  <si>
    <t>We went to see the Avett Brothers simulcast concert, and it was pretty great.  They showed it on their huge screen (I think it's the largest in the world,) and it was better than seeing a live concert it some respects.  We were able to bring our cars and coolers in, set up chairs and blankets, and sit where ever we wanted.  The audio setup was really well done, and I felt like I was hearing as close of a reproduction of a live show possible.  \n\nCons?  The video feed stopped to buffer several times during the show, which was super annoying.  Hopefully the next time they simulcast a concert here they'll work out the technical kinks.  That being said, the problem may have been on the other end, so I won't dock the venue any stars for it.  All in all, a great (and cheap) way to see a show!</t>
  </si>
  <si>
    <t>great,their,huge,largest,better,live,able,our,audio,close,live,possible,several,which,annoying,next,technical,other,great,cheap,</t>
  </si>
  <si>
    <t>eZUU_ZE01BL-A2qe7uo3_A</t>
  </si>
  <si>
    <t>PpyM9QsDbpx4mOaUeOll4w</t>
  </si>
  <si>
    <t>I really like this place as a quick lunch or cheap dinner out.  The portions are generous, the food is tasty (but not really authentic, as a lot of people have pointed out,) and the waitstaff does a good job.  \n\nThey have pretty stiff margaritas, judging from the few that I've had, so it's probably not a bad place to catch a buzz in, if you like margaritas!!</t>
  </si>
  <si>
    <t>quick,cheap,generous,tasty,authentic,good,stiff,few,bad,</t>
  </si>
  <si>
    <t>ZbjVWerQ5_FoZoKFNDmN5Q</t>
  </si>
  <si>
    <t>IN2HB9AwxCvfD13dakK8bw</t>
  </si>
  <si>
    <t>Northern Tool is a great place to go for serious tools.  It's not big-box style home improvement store, it's more of a place for professionals (or serious do-it-yourselfers) who need heavy-duty tools and equipment.  The tools themselves are equal or better in quality to Home Depot or Lowe's in-house brands, and generally 20% cheaper.  They don't carry lumber, paint, or other raw materials, so you'll still have to go to Home Depot for that stuff, but if you need air compressors, power tools, pressure washers, etc, come here and save some money.  \n\nDon't expect anyone to be readily available to answer any of your questions (Although the employees are pretty knowledgeable if you manage to find them.)  They also have a LOT of online inventory that they ship to the store for free.  \n\nI'm giving them 3 stars instead of 2 because of the great savings.</t>
  </si>
  <si>
    <t>great,serious,big,more,serious,heavy,equal,better,cheaper,other,raw,available,your,knowledgeable,online,that,free,great,20,3,2</t>
  </si>
  <si>
    <t>1C4Gq9o2DARaAjLjk_Ze9A</t>
  </si>
  <si>
    <t>l15YOYvy1cmOkNCDNEva4g</t>
  </si>
  <si>
    <t>We started coming here for the great wine prices, and have since discovered lots of other great deals, hard-to-find items, and great meals.  There are some awesome pre-seasoned and marinated lamb, beef, and chicken cuts in the meat section.  They also have the best cheeses!  The produce is usually much better and fresher than other grocery stores.  \n\nStaff members are very helpful, and much more knowledgeable than I initially expected.  \n\nI make a point of trying something new every time we go there.  If you haven't been, check it out!</t>
  </si>
  <si>
    <t>great,other,great,great,awesome,pre,best,better,fresher,other,helpful,knowledgeable,new,\n\nStaff</t>
  </si>
  <si>
    <t>HN7hiG3cCto4063FLDxgWQ</t>
  </si>
  <si>
    <t>Ei5UwFatcAXCweKug4SuGg</t>
  </si>
  <si>
    <t>This is our go-to lazy Chinese place and is great for what it is; filling, sweet, and salty delivery.  Their prices are very low, the service is friendly, and the delivery is always fast.  \n\nThe lunch combo is a giant portion for $5, but I'm not a fan of their fried rice; it's really salty and greasy, but a lot of my friends like it.</t>
  </si>
  <si>
    <t>our,lazy,Chinese,great,sweet,salty,Their,low,friendly,fast,giant,their,salty,my,5</t>
  </si>
  <si>
    <t>7zyS_sUUh8flYpM3mVJE9Q</t>
  </si>
  <si>
    <t>f4mh1Y0rnvbJRfQ3jPkqzQ</t>
  </si>
  <si>
    <t>This theater has more showtimes and screens than any that I know of in Charlotte.  It's a chain theater, so don't let the sullen employees, obscene drink and snack prices, and talk-y crowds.  \n\nThere are usually a lot of showings of the same films, rather than using all the screens to show a larger variety of titles.  But it's great if you can't make the 11:01 showing of Harry Potter but don't want to wait until the 11:04 show.</t>
  </si>
  <si>
    <t>more,that,obscene,same,all,larger,great,11:01,11:04</t>
  </si>
  <si>
    <t>UXJ3_WeikQlxQKK71iX2SA</t>
  </si>
  <si>
    <t>wQd7pL2NgKiBnVPaPmchIw</t>
  </si>
  <si>
    <t>Went to meet some friends, and wasn't very impressed.  It's not the most terrible place in Concord, but really not somewhere I'd go again. \n\nThere was a special on vodka, so I went to the bar and ordered a vodka on the rocks.  The bartender shoved me off pretty rudely, telling me that if I was at a table, I couldn't order from the bar.  I know that's fairly standard, but she was very rude about it.  Also, I waited 10 minutes at the table before going to the bar for service.  The drink itself was absolutely not even a full shot (I tended bar for a while, and it was maybe a two count.)  \n\nI didn't eat, and left shortly after.  I can get rudely ignored for free, so I'll save my $2 next time!</t>
  </si>
  <si>
    <t>impressed,terrible,special,standard,rude,full,free,my,next,10,two,2</t>
  </si>
  <si>
    <t>wgcPfJGI6oE9t4zIYBwLuA</t>
  </si>
  <si>
    <t>BraxuC0XYoBgUCP_C5CAHg</t>
  </si>
  <si>
    <t>Ok, so I've never actually bought a new car in my life until yesterday, so I don't have a gigantic frame of reference, but I was really satisfied with the service I got from Clarence, my sales rep.  \nWe bought a 2012 Sportage to replace our 08 Sorrento.  Throughout the process, Clarence was on it!  He clearly explained all of the numbers without the expected song-and-dance of the stereotypical car sales guy.  He was very easy to talk to, listened to my fairly picky set of requirements and conditions regarding my trade in and the new model, and was available to answer questions when I called him almost every day for a week.  He even picked up on the golf course on his day off.  \nMy wife and I both have credit scores that accurately reflect our long history as drunken restaurant employees, so we ran into some issues when it came to obtaining financing.  Several dealerships turned us down, including two that offer a 'Guaranteed Approval' promise.  Clarence and his finance department guys worked for a week on getting us approved.  They worked the numbers back and forth, helped us out on the price, and got us squared away with exactly the car we wanted.  \nThe car is warrantied for 10 years\/100k, but I'll be calling Clarence again in 3 years for a new Sportage.\n\nPros:\n- Friendly, helpful staff\n- Good selection of cars\n- Really went the extra mile to help us get the right car\n- Solid service department\nCons:\n- None that we could see.  \n- They wouldn't let us take the cardboard cut-outs from the Sorrento commercial home with us.\nSide Note:  If you're in the market for a car, check out Kia.  If you're in the market for a Kia, BUY THE SPORTAGE EX, IT'S SUPER AWESOME!!  LIKE, DOUBLE RAINBOW AWESOME!!</t>
  </si>
  <si>
    <t>new,my,gigantic,satisfied,my,our,stereotypical,easy,my,picky,my,new,available,his,\nMy,that,our,long,drunken,Several,that,his,new,helpful,staff\n-,Good,extra,right,Solid,commercial,us.\nSide,2012,08,two,10,3</t>
  </si>
  <si>
    <t>Ctn-FIj0c1dcQZ7TOD9_nA</t>
  </si>
  <si>
    <t>-4pGdGL_M0zGctI5jeqjAQ</t>
  </si>
  <si>
    <t>frCxZS7lPhEnQRJ3UY6m7A</t>
  </si>
  <si>
    <t>This definitely takes the cake for one of my favorite Mexican restaurants in Phoenix. The diverse salsa bar and extensive menu allow for a lot of taste-testing, and the restaurant seems to be known for its many vegetarian options. I ordered the tacos al pastor, and they were some of the best I've ever had.</t>
  </si>
  <si>
    <t>my,favorite,Mexican,diverse,extensive,its,many,vegetarian,best,one</t>
  </si>
  <si>
    <t>75V1N9WsPPKJAGaxH6O9Wg</t>
  </si>
  <si>
    <t>35Z23ZztQCsJdASRbU69Vg</t>
  </si>
  <si>
    <t>Teharu's best feature is its prices. The rolls are all different prices depending on the color of the plate\/type of roll, but the conveyor belt style of serving the sushi allows you to see all the options as well as keep track of how much each plate costs. As far as the sushi goes, the house specialties are the best. I thought the California roll and Spider roll were average, but the Shaggy Dog and Baked Scallop rolls were phenomenal.</t>
  </si>
  <si>
    <t>best,its,different,all,much,best,average,phenomenal,</t>
  </si>
  <si>
    <t>qZ3D6-Dr9bfypxKSzhmCQA</t>
  </si>
  <si>
    <t>orMyWvonOj55yswWf-k72Q</t>
  </si>
  <si>
    <t>Farm + Craft is a great go-to for a reasonably priced, healthy meal. The food was excellent, and the atmosphere with the open glass windows was pleasant and inviting. We ordered a build-your-own bowl with roasted brussel sprouts and sweet potato hash, the tocoa bowl, and the wild mushroom flatbread. The items were all good, but the brussel sprouts were the highlight. The service was fast, and it was a perfect quick and tasty meal.</t>
  </si>
  <si>
    <t>great,healthy,excellent,open,pleasant,your,own,roasted,sweet,tocoa,wild,flatbread,good,fast,perfect,quick,tasty,</t>
  </si>
  <si>
    <t>RB_J_LLLaDDXrmUJL1CN0w</t>
  </si>
  <si>
    <t>3kdSl5mo9dWC4clrQjEDGg</t>
  </si>
  <si>
    <t>This is definitely a good example of a brunch place where what you order can have a significant impact on whether you love or hate the food. I ordered the California crepe, which was not made well and tasted fairly bland, despite how promising the combination of ingredients sounded. My friend, however, ordered the chicken fried steak, which was great. This brunch place has a HUGE menu so just make sure you order something that you will definitely like, and you're in the clear. Additionally, the free banana muffin is delicious.</t>
  </si>
  <si>
    <t>good,brunch,significant,which,bland,My,which,great,sure,that,clear,free,delicious,</t>
  </si>
  <si>
    <t>y_xk6XVwBPMI93xZRa0uSw</t>
  </si>
  <si>
    <t>D4BWyStFZzA7k8hqDmnyFw</t>
  </si>
  <si>
    <t>This place serves the best, most authentic Korean food I've ever had. The Spicy Pork Hot Stone was my favorite and really made the restaurant memorable, but the seafood soft tofu soup and the quality of the usual small Korean sides definitely helped. This restaurant is  a hidden gem in Mesa, and although the service wasn't always the best, the food MORE than made up for it. This place is absolutely worth a try, especially for those who have never truly tried authentic Korean food.</t>
  </si>
  <si>
    <t>best,authentic,Korean,my,favorite,memorable,soft,usual,small,Korean,hidden,best,worth,authentic,Korean,</t>
  </si>
  <si>
    <t>Gxw8oKcrw36xMI9KvtveMA</t>
  </si>
  <si>
    <t>ytAsW7DYezxMMzqoO_-nIQ</t>
  </si>
  <si>
    <t>The pork belly tacos I had here were some of the worst I've ever had. Social Tap has a fun environment for drinks, but stay away from the food. A number of my friends tried various items on their food menu and also had a negative experience.</t>
  </si>
  <si>
    <t>worst,fun,my,various,their,negative,</t>
  </si>
  <si>
    <t>QkBYL_CvYQJjqJzb8pHMuw</t>
  </si>
  <si>
    <t>9IZX6ctv4ea6mc9gzu1flQ</t>
  </si>
  <si>
    <t>One of my all-time favorites in Scottsdale! The salsas and dishes are all super spicy so try this place if you like your food spicy! Even the beans had a kick to them that I really loved. (They will make everything milder if you ask.) I would recommend any adovada dish, but the entire menu is pretty incredible. There are few places where I would feel as comfortable recommending the menu as a whole, but the Mesa location Los Dos Molinos is pretty exceptional.</t>
  </si>
  <si>
    <t>my,super,spicy,your,adovada,entire,incredible,few,comfortable,exceptional,One</t>
  </si>
  <si>
    <t>VZoBEx8_xTqOQrK4w17JiQ</t>
  </si>
  <si>
    <t>0TBTV3q6QXCn9vNhy3Xi2w</t>
  </si>
  <si>
    <t>Cafe Lalibela's decor is authentic, understated, and clean, and their staff is friendly and accomodating. We opted to try the Lalibela Exclusive, which is a suggested combination platter for a party of four. We loved EVERY single thing on the platter, as it had a different flavor that mixed well with the platter in its totality as well as the soft, spongy injera bread that it comes with. Additionally, the Ethiopian beers were tangy and a must-try.  We had a terrific meal and a great time, and I was impressed with how well their suggested combination plate worked, given that many preset options at other restaurants aren't necessarily all the best plates they have to offer in one package. I highly recommend this restaurant to all Ethiopian food lovers as well as those who would like to give it a try for the first time!</t>
  </si>
  <si>
    <t>authentic,clean,their,friendly,accomodating,which,single,different,its,soft,spongy,that,Ethiopian,tangy,terrific,great,impressed,their,many,preset,other,all,best,Ethiopian,first,four,one</t>
  </si>
  <si>
    <t>SCh3jIlwlXwfMD2jKWK__g</t>
  </si>
  <si>
    <t>9vub2LM7Djy8P-LPumcLXA</t>
  </si>
  <si>
    <t>Tacos Chiwas has decent gorditas, but the tacos were unbelievably disappointing, especially given the name of the establishment and its current Yelp rating. Not only are they tacos small but they're also dry with very few ingredients in each one. I tried the al pastor taco and tacos chiwas taco and found both to be pretty bad.</t>
  </si>
  <si>
    <t>decent,disappointing,its,current,small,dry,few,bad,</t>
  </si>
  <si>
    <t>yuhuAfEkT4n40Vxcx6KRIQ</t>
  </si>
  <si>
    <t>ZCzey5aPhd7jYIoHsUfjmQ</t>
  </si>
  <si>
    <t>The Clever Koi is a great go-to for an instant ramen fix. I ordered the chicken &amp; waffle bun as a starter, which was incredibly unique and absolutely delicious. When it comes to the ramen, the pork ramen was good but didn't taste incredibly authentic or flavorful, which is why The Clever Koi isn't necessarily a 5 star restaurant in my book. However, the kitchen does a good job of giving the dishes their own spin, and I would definitely go back next time I'm in the mood for ramen.</t>
  </si>
  <si>
    <t>great,instant,which,unique,delicious,good,authentic,flavorful,which,my,good,their,own,next,5</t>
  </si>
  <si>
    <t>Ng2KlcDvP4l-e-OOALgwig</t>
  </si>
  <si>
    <t>-50XWnmQGqBgEI-9ANvLlg</t>
  </si>
  <si>
    <t>jb_QTeYTSS642UafKRFs2Q</t>
  </si>
  <si>
    <t>I like this store.  The popcorn is delicious!  My person favorites are the hot and spicy cheese, and the salt and vinegar. \n\nI like to stop by and pick up a mini (for only $1.95 which they also put in an adorable bag) as a gift for friend. \nYou can also get cute little cardboard boxes that have decorations such as \Happy Birthday\ or \Thank you\ and they will wrap up and tie with ribbon to make the perfect gift. \nI usually buy a caramel and white cheddar since you can't go wrong with those flavors. \n\nWhile I was waiting for them to wrap my gift up, I peeked into their fridge and noticed a cucumber soda.  Just had to try this!  \nIt tuned out to be pretty yummy and refreshing. \nI will be back for sure!!!</t>
  </si>
  <si>
    <t>delicious,My,hot,spicy,like,which,adorable,cute,little,that,such,\Happy,perfect,caramel,white,wrong,my,their,yummy,sure,1.95</t>
  </si>
  <si>
    <t>uY-PGmPCjgfIwIPMfm9s8Q</t>
  </si>
  <si>
    <t>OOWSVT7NL2BlGuQyzHlvCw</t>
  </si>
  <si>
    <t>We came here on a whim, and so glad we did!!  It was really good. \n\nI ordered the starter of mussels in a steam pot, but they were out.  They said they had live clams instead, so I got those.  They were yummy. Very salty, but in a good seafood kind of way.   \n\nThen I got the Plarad Prik fish of the day...which was a type of sea bass...and it was amazing. The waitress said it was spicy and not sweet, but it was actually just like a sweet and sour sauce with a little spice. It was wonderfully crispy with sweet red peppers and white rice on the side. I really enjoyed this dish.\n\nI tasted several other peoples dishes, and all of them were good, but I have to give a special shoutout to the frog legs. Those were the best thing I tasted at the table.  Crispy, moist and an amazing sauce to tip it off.  I would definitely get them again, and the Pad See Ew I tasted from another guy. \n\nI'll be back and soon I hope. :)</t>
  </si>
  <si>
    <t>glad,good,live,yummy,salty,good,which,amazing,spicy,sweet,sweet,sour,little,sweet,red,white,several,other,good,special,best,amazing,</t>
  </si>
  <si>
    <t>EGGXSw1OZokSqi6jWFoXEA</t>
  </si>
  <si>
    <t>SHOoH8p1qhAYmzt2SNOvMQ</t>
  </si>
  <si>
    <t>Pretty good spot for liquor. Seems to be a decent selection and super clean. \nAndrew was very helpful, polite and professional. \nAndrew helped me get a bunch of unique single craft beers that I am looking forward to trying. \nWarning...they don't really carry any sour beers, and this is specifically what I came for, hence the 3 stars. \nOther than that, pretty good place.</t>
  </si>
  <si>
    <t>good,decent,clean,helpful,polite,professional,unique,single,that,sour,good,3</t>
  </si>
  <si>
    <t>mTRcZ9PmBjBrGZJx-V0Uxw</t>
  </si>
  <si>
    <t>N1AujkudU6TD4LqpFg72SQ</t>
  </si>
  <si>
    <t>Yum!  Walking around container park and stopped in to get a lemonade. \nThe guy actually cut lemons and used a press to squeeze it before my eyes!!!\nThis was no mass-produced, sat too long, ice-melted lemonade. This is made to order, individual fresh-squeezed amazing lemonade!!!\nI told him to go a little light on the sugar, because I'm not a big sweets gal, but he claimed he knew just the right amount...you were right Shane, it was prefect! It was nice and tart, with just enough sugar to counter any sour. It was sooo good!  Thanks!!!\n\nThey also had a nice selection of popcorn flavors. I LOVE popcorn, but I just ate lunch and was not hungry. :(\nNext time!\nWhat a great, refreshing drink on a beautiful Las Vegas Day!!!!</t>
  </si>
  <si>
    <t>\nThe,my,individual,amazing,little,big,right,prefect,nice,tart,enough,good,nice,popcorn,hungry,\nNext,great,refreshing,beautiful,</t>
  </si>
  <si>
    <t>aLDoWKdn6UPLqhZoEE0yeQ</t>
  </si>
  <si>
    <t>5QNXZcclknB2PkfeN7FJWQ</t>
  </si>
  <si>
    <t>Experience:  This southern gal saw an article naming 21 places in Vegas that have been here for the long run that you need to eat at. This was on it and it was a southern joint, so I thought I'd check it out. I asked one of my friends to meet me at 5:00 since it says here on YELP that it doesn't open until 5:00. \n\nFacility:  this is a pretty big place. It has kind of a lodge meets diner feel. Lots of wood paneling with diner kind of tables and chairs. \nThere were some pretty cool little cubbies with semi-private seating, and we noticed a fountain in the middle of the building that looked kinda cool. It's super casual though.\n\nService:  we came right at 5:00, but turns out they opened at 4:30. LOL!  We were sat immediately. Our waitress Penny was super friendly, helpful, and attentive. The manager came around to check on us and asked if we liked the food. He asked if it was our first time, which it was. He asked if we liked everything, and I said everything but the rice...then he offered a replacement for the rice. Now that is service! He even helped us out with getting a Togo box because our waitress was busy. \n\nFood:  I was excited because they actually had Abita on the menu...that's a beer from Louisiana. So, I ordered one which was accompanied by a nice cold mug. \nWe tried the hush puppies which were good when you added the honey butter. \nWe also tried the coleslaw and potato salad off the salad bar. The potato salad I could tell was premade, but the coleslaw was homemade. I verified that with the waitress. Also, there was something a little different about the coleslaw. It was sweet, but there was a flavor not normally associated with coleslaw. I might be wrong, but my guess is garlic. \nThen I ordered the \Louisiana platter\ so I could taste a few things. I really liked the catfish. I think it as good as I might get in Nevada...Well at least what I've tasted so far. The oysters were breaded and cooked perfectly. The gator was good, but kinda bland. The shrimp was grilled, and it had a nice grilled flavor I really enjoyed. \nI got the crawfish rice, which was pretty bland to me....wouldn't order that again. I also tried the greens. They were decent with some Tabasco added. \n\nOverall:  The country in me liked this place. It was more of a 3.5 on my scale, but since the service was so good, I rounded up versus down. \nI'll be back. :)</t>
  </si>
  <si>
    <t>southern,that,long,southern,my,big,cool,little,private,that,cool,super,casual,Our,waitress,friendly,helpful,attentive,our,first,which,our,busy,excited,which,nice,cold,hush,which,good,homemade,little,different,sweet,wrong,my,garlic,few,good,least,good,bland,nice,crawfish,which,bland,decent,more,my,good,\nI'll,21,one,5:00,5:00,5:00,4:30,one,3.5</t>
  </si>
  <si>
    <t>jpbye3obVDxv1tT1dVv5hg</t>
  </si>
  <si>
    <t>32JWhoH-Kiu1wRFTvHvW9Q</t>
  </si>
  <si>
    <t>Experience:  this was pretty darn good. I stopped by because I saw Stefany's review and it enticed me. I was in the area, so I stopped in to check it out. \n\nFacility: it's located in a strip mall in the South corner. It's a small, clean shop that's just has the counter to order your food and some displays. \n\nService:  the gentleman was very polite when I came in and tried to help, but a lady, who I think was the owner, stepped in and took over. She was polite and talked me through their choices and answered all my questions. She stated they were putting the instructions in the bag, but there wasn't any in there when I got home. I called and she talked me through them, and they were super easy. Don't be thrown off when they answer the phone \Hello?\ either.  Not sure why they don't identify their business, but it's them. \n\nFood:  I got two individual pies...a plain and a jalapeÃ±o cheddar. I ate the jalapeÃ±o, of course. The crust was delicious!  It was flaky, and I could taste the cheddar and even a slight spicy hint. The inside had a good flavor in the gravy and big chunks of chicken and veggies.  \n\nOverall: As many other people have said, the menu is pretty small, but I did enjoy what they have.  I guess it's better to do one thing good, then a lot of things mediocre.</t>
  </si>
  <si>
    <t>good,small,clean,that,your,polite,polite,their,all,my,easy,sure,their,individual,plain,delicious,flaky,slight,spicy,good,big,many,other,small,better,good,mediocre,two,one</t>
  </si>
  <si>
    <t>ZEoCIYs74HMxLqK6zDLXeg</t>
  </si>
  <si>
    <t>pCG8zf1IAnc9NFdPYJKdnQ</t>
  </si>
  <si>
    <t>Experience: Brought my nephews to play in the park and we decided to get hot dogs for dinner (they are super picky!!). \n\nFacility:  VERY small spot inside container park. They do very well though, because they always have a line. Be prepared to wait to order and then wait again for your food to be cooked.  They do have a few seats inside  on the AC, but a lot more outside on the deck if you don't mind the heat in the day, but at night it's great outside. If you have kids, they have a giant unique playground in the container park that is free. Plus there are so many unique shops to visit afterwards. \n\nService:  yikes...my friend got the food while I saved the table so I'm not sure. \n\nFood:  I liked the food. I had the fries with hot dogs on it and fry sauce aka Salcipapas. It was sooo good and the portion was huge!!!!!!!\nNot realizing how big it would be. I ordered some empanadas too. They were good, especially with the Green sauce!!! \nThe kids had hot dogs, fries and grilled cheese. Musta been decent, they ate it all. \n\nOverall:  I would come back for sure. Good food, just terrible long wait.</t>
  </si>
  <si>
    <t>my,hot,picky,small,prepared,your,few,more,great,giant,unique,that,free,many,unique,my,sure,hot,good,big,good,\nThe,hot,decent,sure,Good,terrible,long,</t>
  </si>
  <si>
    <t>yc8imNDwPKu8IGdRDuJ3hA</t>
  </si>
  <si>
    <t>MPGrHMnDFzXCr-EtNSDh2g</t>
  </si>
  <si>
    <t>Soooooooo, I get in my car, and shut the door. Before I even put the key in the ignition, my drivers side window slowly rolls down. I was like WTF?!?  Hoping, but dreading the truth, I turned the key and pushed the window button....nothing! Ugh!!!!\n\nI YELP'd what car repair was in the area, and saw a AMMCO right up the street with 5 stars. As I was driving close, I saw the sign, but got confused where the entrance was. I saw a lot of cars for sale along the street and then a sign after that said something like maintenance or repair, and followed it.  I noticed it said \Bob's\</t>
  </si>
  <si>
    <t>my,my,what,\Bob's\,5</t>
  </si>
  <si>
    <t>rjZpnznCXVAOdYa_lTXi6g</t>
  </si>
  <si>
    <t>2dCnTMv3Hh-fM8bOjYS4Xw</t>
  </si>
  <si>
    <t>Experience: I have always wanted to try this place as every time I drive up and down Sahara, I see the grill a smokin.  We were in the area, and I found a coupon in my \Entertainment\ book. Yes! \nIt was about 4pm and we were going for a very late lunch\/early dinner. \n\nFacility: it's pretty small, only about 5 booths and 5 tables. It was cool you can see where they prepare the chicken and ribs through the window. It's got a fast food feel, but with better food. \n\nService: You order your food at the counter and the give you a number. They bring it to your table. The guy that helped us was friendly and answered all our questions. However, we stood at the counter a few minutes waiting for him to finish mopping. \n\nFood:  I got the combo with dark meat chicken, ribs, and 1 side for $11.99. The CHICKEN (3.5\/5) was good. It had a nice mesquite flavor and the meat was moist. Felt like it was missing something though. I pulled it off, wrapped it in the tortilla, added salsa, pico and some SALAD (4\/5) off my plate. I liked that. I loved the PICO (5\/5) because it was tart and it had cucumber in it. The SALSA (3\/5) was good and spicy. \nRIBS (4\/5) were good. Again, loved the mesquite flavor. I added the BBQ SAUCE (2.5\/5), and not a huge fan. It was just too sweet for me. They need a second sauce that is savory and spicy. I ordered the POTATO SALAD (3\/5) that wasn't bad, but not a fan of the onions in it. I got an extra side of MACARONI AND CHEESE (3\/5) which was also decent, but needs some salt. \n\nOverall: (3\/5) I liked it, but didn't LOVE it. I would come back, but not waiting in a long line. I liked the meat, but the sides were just ok. To me, the best BBQ is good meat and good sides too!!!!  So, this was just ok.</t>
  </si>
  <si>
    <t>my,late,small,cool,fast,better,your,your,that,friendly,all,our,few,dark,good,nice,moist,my,tart,good,spicy,good,huge,sweet,second,that,savory,spicy,that,bad,extra,which,decent,long,ok,best,good,good,ok,4,5,5,1,11.99,3.5\/5,4\/5,5\/5,3\/5,4\/5,2.5\/5,3\/5,3\/5</t>
  </si>
  <si>
    <t>VE0-wSe8bkB8QIzud0KDgg</t>
  </si>
  <si>
    <t>7qFtiPg0gdbk911_mj6LoA</t>
  </si>
  <si>
    <t>This has been a tradition now for the past 3 years to bring my Grandfather here for Christmas dinner. We have for the most part enjoyed our experiences. This time it just was not the best experience. We had a reservation at 5:15, yet was still not seated until 6:15. I understand getting busy, but this tells me that you don't have enough staff, or did a poor reservation schedule you could not handle. Either way, it's not ok. \nWe also had some issue with the food which they corrected. \nOur waitress was super nice and apologetic...her name was Jude. She informed her manager of our issues with food and wait time. \nThe manager Jim was also apologetic and did try to make up for the problems by comping a potion of our meal. \nIf it was not for the manager acknowledging our inconvenience and our great waitress, I would not have returned. \nI would give them another chance next Christmas, but I will make a 4pm reservation to ensure we are seated first. :)</t>
  </si>
  <si>
    <t>past,my,most,our,best,busy,enough,poor,ok,which,nice,apologetic,her,her,our,apologetic,our,our,our,great,3,5:15,6:15,\nOur,4</t>
  </si>
  <si>
    <t>YdEDGFKUw-jwMsv2dqp8Kg</t>
  </si>
  <si>
    <t>-57uOzAWlx__p6QlX1pojA</t>
  </si>
  <si>
    <t>uCi2ropZuhG4XVcMDaurAw</t>
  </si>
  <si>
    <t>Awesome food that tastes good and is good for you. They also make great juices. I recommend the Popeye's Secret. Nice staff as well. Outdoor seating will be nice in the Fall.</t>
  </si>
  <si>
    <t>Awesome,that,good,good,great,Nice,Outdoor,nice,</t>
  </si>
  <si>
    <t>WYSHB2hEL_ApqeaQFKSo7A</t>
  </si>
  <si>
    <t>v6HupiIVNu5Ocdb0k_hppA</t>
  </si>
  <si>
    <t>The food is sometimes hit and miss here.  Even though the law clearly says that you cannot smoke inside they often turn a blind eye to people smoking at the bar which is a huge turn off.  When I am there and it effects me, I have been known to leave, and advise the staff why. Unfortunately, they could care less.</t>
  </si>
  <si>
    <t>blind,which,huge,</t>
  </si>
  <si>
    <t>Q6DNqStvKUGdaOCD1hGEZA</t>
  </si>
  <si>
    <t>m5niZy68d2gTtVWz89elfA</t>
  </si>
  <si>
    <t>This truck is the greatest. Gourmet sliders ( beef, pork, veggie ), fresh cut fries and sweet potato fries and tall glass bottles of Coke.  They move around town but post their schedule on the website.  I always get them on Wednesday in Henderson. I am trying to get them to add a stop at Henderson Chevy in the Automall.  Chevy has given the thumbs up for Slidin Thru to park there any time they want.</t>
  </si>
  <si>
    <t>greatest,veggie,fresh,sweet,tall,their,</t>
  </si>
  <si>
    <t>zaxy36MfXCrYT4AyHSV7_A</t>
  </si>
  <si>
    <t>lAFCW5rCTRCIDQWzEpysbA</t>
  </si>
  <si>
    <t>Love the SOB pizza.  Just like in Chicago</t>
  </si>
  <si>
    <t>Yol4gWcj1sqfzSs1aVvZqQ</t>
  </si>
  <si>
    <t>d4Myyrs6t2848Pe2p8IkCw</t>
  </si>
  <si>
    <t>Nice people work here. The place is always clean and the gas is Shell.</t>
  </si>
  <si>
    <t>Nice,clean,</t>
  </si>
  <si>
    <t>ms2JoaIJAX__f0fTHVSVUw</t>
  </si>
  <si>
    <t>bfIizwyT3-QXrntWbBpfKA</t>
  </si>
  <si>
    <t>We went to the location in Henderson just before the big Meltdown at the Paradise location.  The place was packed and the food was fine.</t>
  </si>
  <si>
    <t>big,fine,</t>
  </si>
  <si>
    <t>U_S0_kwScseb1euG3P2VrA</t>
  </si>
  <si>
    <t>pJGfdoRYWqBU1aVfxWvThA</t>
  </si>
  <si>
    <t>I am a limo driver in LV and when I bring people to the dam I usually recommend this place because the food is good. I'm getting tired however of my people complaining that it takes over an hour to get sandwiches. This isn't the first time this has happened either. Hire some more people because your about to start losing business, starting with mine and I drive a limo that holds 30. I brought 11 today. Your welcome. I'm sure your slow service will affect my tip though.</t>
  </si>
  <si>
    <t>limo,good,tired,my,first,more,your,about,that,Your,sure,your,slow,my,30,11</t>
  </si>
  <si>
    <t>INndM1a2yyfd-sgY1kHGtA</t>
  </si>
  <si>
    <t>zUc67X2Tn8Xi1bJFvOX2fA</t>
  </si>
  <si>
    <t>I tried to pay for my 2 drinks (which at this store are easily 20% more in cost) with my Starbucks card. After the boy at the register manually put my number in 3 times he said \we can't take your Starbucks card, we're not owned by Starbucks\. If that is indeed the case, and you don't accept Starbucks cards, you should first, rip the name off of the building, and secondly, put a large sign on both your doors that says, \We Aren't Really A Starbucks, So We Can't Take Starbucks Payment\.  Maybe a few more times getting twenty dollars of made drinks on the counter, left behind unpaid for, will help you figure out who owns the store. By the way, it's a really nice store.</t>
  </si>
  <si>
    <t>my,which,more,my,my,your,large,your,that,few,more,unpaid,nice,2,20,3,twenty</t>
  </si>
  <si>
    <t>JwQs3Vzckm_N_xgXevggzQ</t>
  </si>
  <si>
    <t>uBdYMY6a6A7FyxzTSwOiDg</t>
  </si>
  <si>
    <t>I stopped in here after I had tried for a few weeks to find the time. I got there 30 minutes before they closed but they were happy to serve me. I had sent my son to try it last week and he had already been back for more. The food is so great, tons of flavors, and fresh. The menu is just printed on several sheets of paper, which can only mean that it changes regularly which is a great thing. Get over to this place and try it....soon!!</t>
  </si>
  <si>
    <t>few,happy,my,last,more,great,fresh,several,which,which,great,30</t>
  </si>
  <si>
    <t>aw9ssrz8zkNIs0kysDoHsQ</t>
  </si>
  <si>
    <t>7W-7QBBU67ax2nERXrDM1Q</t>
  </si>
  <si>
    <t>So excited to have this in the neighborhood. I stopped in for lunch today with two friends. The Ramen was great. We tried 3 different ones, 2 of them with ox tail. The soups were savory, and the meat juicy and tender. Wonderful Genmaicha Green tea brewed in the teapot on the table. We also tried several appetizers, the garlic edamame was awesome (and spicy). This is about to become a \several times a week\ stop for us. Welcome to the Black Mountain neighborhood Ohjahi.</t>
  </si>
  <si>
    <t>excited,great,different,ox,savory,juicy,tender,Wonderful,several,garlic,awesome,spicy,about,\several,two,3,2</t>
  </si>
  <si>
    <t>gmtyVCikQqvNbVjXu9-L5A</t>
  </si>
  <si>
    <t>-594af_E7Z9VVjQc9pJK3g</t>
  </si>
  <si>
    <t>Eg_M8eeu9SDEdbP7iUmVbQ</t>
  </si>
  <si>
    <t>Cute casual place with delicious food! \n\nCame here for early dinner with a friend! I really liked the ambience when we walked in. It's also walking distance from Pitt. \n\nHe was raving about their pizzas and the prime rib sandwich... So he ordered a prime rib sandwich but I really want mashed potatoes so I ordered braised beef cheeks. \n\nThe food was awesome. The meat was tender, a bit bland but complements well with the olives. The mashed potatoes was really smooth and creamy, though I think the white truffle oil overpowered it a bit. You really need the olive bits, glazed carrots and caramelized onions to cut the fat and get a great balanced bite. :)</t>
  </si>
  <si>
    <t>Cute,casual,delicious,early,their,prime,prime,braised,awesome,tender,bland,smooth,creamy,white,great,balanced,</t>
  </si>
  <si>
    <t>dF3GGv1CTSTNfmSidC55OQ</t>
  </si>
  <si>
    <t>0CB7YB1qRSWLQvMbHw3Fmw</t>
  </si>
  <si>
    <t>Can't believe I haven't written a review about this place, yet I tell my friends and family about it! \n\nI always come here to get my boba fix! It's really close to where I live and where I work at, so whenever I have that boba craving, it's an easy run. \n\nI always get their milk tea and thai tea. They don't add a lot of ice in your drink, so you get a bang for your buck! I like how their drinks are not very sweet. I can also taste the perfect balance of tea and milk. They also don't scrimp on boba. I got tired of eating them, so I always opt for pudding! Also, a dollar off every time you check in! \n\nLooking forward to try the coffee jelly! Make life easy and try out Easy Life Boba Tea!</t>
  </si>
  <si>
    <t>my,my,close,easy,their,thai,your,your,their,sweet,perfect,tired,easy,</t>
  </si>
  <si>
    <t>GRGxfpUT3ZsjWPn7ChCHpQ</t>
  </si>
  <si>
    <t>pHJu8tj3sI8eC5aIHLFEfQ</t>
  </si>
  <si>
    <t>One of the best italian restaurants in Vegas! I've tried their white wine linguini clam pasta, wild boar and rigatoni pasta... All of them were amazing! Their bread and service were remarkable as well!</t>
  </si>
  <si>
    <t>best,italian,their,white,linguini,wild,amazing,Their,remarkable,One</t>
  </si>
  <si>
    <t>DOjC3dRlsccf25RderECdg</t>
  </si>
  <si>
    <t>tA5mqEP68qjbTFK9c14D7A</t>
  </si>
  <si>
    <t>My pregnant friend loves hot pot. She invited me to join her for dinner, so I went and tried Pot Tea Social! \n\nWe were seated right away, and the place is clean! I ordered the miso broth with seafood, rice with minced pork and sweetened mango black tea (no boba that night). Their servings were huge, seafood and veggies were fresh, but the broth lacked a ton of flavor. I tried to put some of their sauces but it didnt make up for it.</t>
  </si>
  <si>
    <t>My,pregnant,hot,clean,miso,mango,black,Their,huge,fresh,their,</t>
  </si>
  <si>
    <t>vdgUanIuARaVJrIHGCzlew</t>
  </si>
  <si>
    <t>Pl3yQ_2ZmBGczjrYLTZjiQ</t>
  </si>
  <si>
    <t>Tricia H. from their customer service department contacted me regarding the issue. She said I was not in their records and I made a review on the same day I wrote a review for their competitor. \n1. I can send a credit card statement for my visit\n2. I do not write reviews for services when I have no comparison \nPeople, I do not get paid for spending a few minutes in helping out my community with my reviews! :) take my word or not, I'd still enjoy yelping!</t>
  </si>
  <si>
    <t>their,their,same,their,my,few,my,my,my,</t>
  </si>
  <si>
    <t>sHYtcwimOTJkDaSgNTRmVw</t>
  </si>
  <si>
    <t>i9D9xPBV0gR1Ja9kbY4NCw</t>
  </si>
  <si>
    <t>My favorite brunch place!!! I live in Summerlin and I dont mind the drive. Great atmosphere and customer service! \n\nI've tried their shrimp and grits and the short rib beef hash and they are both amazing! \n\nDont miss out on dessert! They have THE best BREAD PUDDING in my life! Their espresso drinks are also great to pair with the pudding. \n\nI had a sticky bun to go and it is a MUST try!</t>
  </si>
  <si>
    <t>My,favorite,Great,their,short,amazing,best,my,Their,great,sticky,</t>
  </si>
  <si>
    <t>D6K3VT6S8FwFm4u5uN8T8g</t>
  </si>
  <si>
    <t>They live up to their mission statement! I have an extraordinary and stimulating dining experience in a contemporary atmosphere at an affordable price!</t>
  </si>
  <si>
    <t>their,extraordinary,contemporary,affordable,</t>
  </si>
  <si>
    <t>ZfHRC6O8yRKJl7PCStVXdA</t>
  </si>
  <si>
    <t>ygaOvp0PLBYaYeN9cZAlGg</t>
  </si>
  <si>
    <t>I dragged my mom into making our own spring rolls and of course, good pho as per yelp reviews. \n\nViet Noodle Bar did not disappoint. We got the combination shrimp and beef grill and then made our own spring rolls. Despite the great and unique concept, I found it difficult to manage the rice paper. Hence, we made ugly, sloppy rolls. The staff were so nice to help us out after figuring out we had problems. Lol. We also ordered their house special pho which was piping hot with a delicious broth.\n\nCome by and try Viet Noodle Bar!</t>
  </si>
  <si>
    <t>my,our,own,good,our,own,great,unique,difficult,ugly,sloppy,nice,their,special,which,hot,delicious,</t>
  </si>
  <si>
    <t>SOp997gA_dKMXH9-b4ubIQ</t>
  </si>
  <si>
    <t>UPIYuRaZvknINOd1w8kqRQ</t>
  </si>
  <si>
    <t>Ramen is always a good idea, especially if it's Monta!\n\nI always get the miso ramen with corn. I love their flavorful yet light broth! Come by and check them out!</t>
  </si>
  <si>
    <t>good,miso,their,flavorful,light,</t>
  </si>
  <si>
    <t>uwLvPkgI1ZnvJilQV98hiw</t>
  </si>
  <si>
    <t>q3YnYPjLuBGRDi_59yTC5g</t>
  </si>
  <si>
    <t>Things I love about Sidesteeet Pho and Grill: \n\n1. Servers are happy to serve you! Even the owner checks on customers with a smile!\n2. Orders are steaming hot and come out quick!\nTried their pho, and I must say the noodles are cooked al dente and had a good broth, bean sprouts\/jalapeno\/ basil were not stale!\nI tried the wonton with egg noodle soup (not a fan of this one mainly because the broth tasted too fishy for me)\nFresh spring rolls crisp vegetables inside, but the did not like their peanut sauce (not much flavor depth and tasted too much of the peanut butter, texture was too thick) \nBan mih sandwich was really good! My mouth was not injured biting the crispy bread, meat was tender and flavorful and has a nice addition of the traditional veggies a ban mih sandwich has! \n3. Cheap!!</t>
  </si>
  <si>
    <t>happy,hot,their,good,fishy,me)\nFresh,crisp,their,much,much,thick,good,My,tender,flavorful,nice,traditional,Cheap,</t>
  </si>
  <si>
    <t>5bRpMZFlsCbv21vna731vA</t>
  </si>
  <si>
    <t>-5IhsZXkCka8u8LVksXKLw</t>
  </si>
  <si>
    <t>wxzG81ZyWpBje_mU4aFLaw</t>
  </si>
  <si>
    <t>I was going to let it pass and not write anything until I got up motivation to give them another chance but after the couple of amazing afterglow reviews I had to write to give warning: \Your experience may differ. \  We arrived after 9 and despite their closing at 10, if not exactly feeling of leisure, there was not one of being rushed, though we had a feeling the kitchen was.  Food, 2 pizzas, arrived promptly, one good, the goat cheese pizza, though have had better for less elsewhere, the other with prosciutto, \extra crispy\.  Blackened burnt crust utterly devoid of any trace of moisture - dry dry dry.  Hard &amp; brittle. \n\nLiked the general ambiance though rather dark to read the menus and the noise level was rather high.  Service was decent and fast.  After having just recently made first visit to the Parlor however, it was a poor showing by comparison as far as taste &amp; price.  \Gourmet\ indeed.   \n\nBased on this one single visit, to paraphrase a quote mis-attributed to Winston Churchill, Humble Pie has much to be humble about.  I'll give them another chance, but probably not until there's another Groupon or Monsoon Deal.</t>
  </si>
  <si>
    <t>amazing,afterglow,their,better,other,\extra,devoid,dry,brittle,general,dark,high,decent,fast,first,poor,single,much,humble,9,10,one,2,one,one</t>
  </si>
  <si>
    <t>oRkM1ew0tQWNx_Su4eIZhA</t>
  </si>
  <si>
    <t>eO_LA2eBP0FfnY5CUo9wZw</t>
  </si>
  <si>
    <t>Screen would no longer respond on my not-all-that-smart phone. Was quoted $90 to \replace the digitizer\ at one place, but thought I'd try WFB first which is much closer to home.  They quoted me $65 for same, but when I came to pick up the phone, the bill was $15. They cleaned the phone and some of the contacts within - and it didn't need the digitizer.  They could have just gone ahead and replaced the digitizer but they took the time to follow up on their suspicions, clean it and test it.  They also could have NOT replaced the digitizer and charged me for it - and I'd never have known.  Phone continues to operate months later.  \n\nFIVE stars for honesty and good service.  FIVE stars for courtesy &amp; competence of Jeff at front counter and his seemingly endless patience.  It'd be minus 2 for the nasty cloth chairs and the sometimes hours long wait as there's usually only Jeff at the counter at least in the late afternoon and evenings and he does his best to take care of each customer, generally one at a time, and thoroughly - no rush, but the integrity and service I got won't let me go even a semi-star lower.\n\nPreviously forgot to note they do more than repair phones. They sell used phones and are a reseller (I guess that's the term) for PagePlus, Boost, Simple Mobile, Cricket, and I believe T-Mobile and perhaps a couple of others.  Can flash phones from one carrier to another, hardware permitting.  Stocks &amp; sells cell phone cases, chargers and accessories as well.</t>
  </si>
  <si>
    <t>my,smart,which,closer,same,their,good,front,his,endless,nasty,long,least,late,his,best,more,used,90,one,65,15,\n\nFIVE,FIVE,2,one,one</t>
  </si>
  <si>
    <t>JkHZ3bCSm_DVntYfrG-xhw</t>
  </si>
  <si>
    <t>2Gh1Etnpn_BDy72hOXmCtg</t>
  </si>
  <si>
    <t>As soon as I figure out exactly what #56 on the extensive menu was beyond \chicken, rice, and crispy pickled vegetables\ I'll tell you - but I can tell you now the name doesn't do it justice.  The food was delicious and in decent but not overwhelming quantity.   Service was attentive, solicitous, and friendly, and the dining area well-spaced, clean and appealing with a few well-placed nods to the orient, but not overdone, down to the low-key Viet pop music in the background.  And the price for this lovely plate of food in this very pleasant, friendly, family-run eatery: an amazing $7.99.   \n\n  I have to mention the red rice that came with the meal. Expecting only the ordinary white sticky rice, this was a surprise, and a most pleasant one.  It was moist, reddish-orange in color, and full of satisfying flavor of it's own sufficient that we asked the staff what was in it.  We never got a definitive answer but whatever it is\/was - it was not the traditional pile of tasteless stuck together white rice one might expect, and especially at so modest a price for so good a meal.  \n\nAs stated above, the dining room is clean and attractive and the tables well-spaced, un-crowded.  Service could not have been friendlier or more attentive, though the attention lavished on us may have partly been a factor of our being the only customers at the odd dining time of 4:30 on a Sunday afternoon.  \n\nI don't know Vietnamese food very well at all, but I know what I like and Pho Viet did a wonderful job of providing it this afternoon.  I will be back to try more of the very affordable menu and enjoy the good service as well.</t>
  </si>
  <si>
    <t>extensive,delicious,decent,overwhelming,attentive,solicitous,friendly,clean,few,orient,low,key,lovely,pleasant,friendly,amazing,red,that,ordinary,white,sticky,pleasant,moist,reddish,full,own,sufficient,definitive,whatever,traditional,white,modest,good,clean,attractive,crowded,friendlier,attentive,our,only,odd,Vietnamese,wonderful,more,affordable,good,56,7.99,4:30</t>
  </si>
  <si>
    <t>_NmM9OVYRmtFkpTR_qbCrw</t>
  </si>
  <si>
    <t>Ymiis-yrhEVFzifOCRlxuA</t>
  </si>
  <si>
    <t>Been to this store a few times for odd n ends.  Good place for phone charger car and wall adapters for roughly $8.  Staff has been okay to me.  Directed me immediately to HDMI cables as requested, which beat lowest price for 6 foot found at Walmart by 6 bucks.  Then, after I'd hacked open the clamshell package, I found I had several to spare at home, so went back to this same store with receipt in hand, and got a cash refund with no hassle at all.  My cashier was fine and apologized for the short wait while she took care of something.  Staff otherwise sometimes seems a little lethargic.  I think it's probably because they're having difficulty staying awake at this lonely, otherwise nigh abandoned far end of the plaza.</t>
  </si>
  <si>
    <t>few,odd,Good,okay,which,lowest,clamshell,several,same,My,fine,short,little,lethargic,8,6,6</t>
  </si>
  <si>
    <t>N9pqq6UOMD3XiUpITRpK9g</t>
  </si>
  <si>
    <t>fZRnGtoTMD_3GmL4aeVXkA</t>
  </si>
  <si>
    <t>Big, ultra bright, clean, virtually brand new store adjacent to an unusually big Big Lots store on the east end of an otherwise seemingly past it's prime shopping plaze now otherwise anchored by an El Super market, and perhaps stretchable to include a Fry's just a bit down past the west end. This is biggest Harbor Freight store I've ever seen.  Wide aisles. Plenty of parking.  \n\nit's just a sort of neat place to poke around in now and then to see if you can find anything useful, and there's always something useful in there, a tool geek's heaven of made-in-China cheap home and shop tools, and other stuff for the do-it-yourselfer and tradesman (or \tradesperson\ for the sensitive set).  And to give credit, the last thing I bought for myself in there was a brand-I've-heard-of, made-in-the-USA auto battery charger that was an absolute steal.  I'm not sure all the cheap off or no-brand tools, electric or hand tools are a steal in the customer's favor, but the sign says \Satisfaction Guaranteed\</t>
  </si>
  <si>
    <t>Big,ultra,bright,clean,new,adjacent,big,Big,east,past,prime,west,biggest,Wide,neat,useful,useful,cheap,other,sensitive,last,that,absolute,sure,all,cheap,electric,</t>
  </si>
  <si>
    <t>2gDS1lb1TRL_ZDupfWGiCQ</t>
  </si>
  <si>
    <t>VIH-XvIPwAh3NqLmDbvZKw</t>
  </si>
  <si>
    <t>Good pho. Patient, courteous service for our party of 6 that included a one yr old infant. A not too heavy late night meal for about 15 dollars each.  Elsewhere that might be an $8 bowl of soup, but for in house, late night convenience right on the strip, I thank not bad.</t>
  </si>
  <si>
    <t>Good,courteous,our,that,old,heavy,late,that,late,bad,6,one,15,8</t>
  </si>
  <si>
    <t>g4gCtV9yaCw0JnSX_mft9w</t>
  </si>
  <si>
    <t>358UeNvBBE03JKX3u2FtLQ</t>
  </si>
  <si>
    <t>Third visit. Good food. Cllean. Staff polite and efficient   food quite good, economical and filling on all occasions.  Exceptional soup and sandwich shop and the no extra charge soft serve ice cream is a bonus.</t>
  </si>
  <si>
    <t>Third,Good,Cllean,polite,efficient,good,economical,Exceptional,extra,soft,</t>
  </si>
  <si>
    <t>LHuvHrKxSJn5NXLdv5dakQ</t>
  </si>
  <si>
    <t>BBbdKmZwbMQSkcL3h1CC2w</t>
  </si>
  <si>
    <t>Does the world really need another fast food hamburger chain restaurant review? Well, maybe not, but after four checked in visits plus a few others to this location, I'm ready to convey compliments.  The burgers are among the best in the business, the Haagen Daz shakes a delicious indulgence, and the sweet potato fries a favorite.  \nThe burgers probably come the closest to the advertising posters of any I've seen, with the bread\/buns not being a steamed wet, compressed shadow of what appears on the posters and burgers consistently big, juicy, and tasty, and the add on lettuce &amp; tomato consistently fresh and not chintzy in application.  The Classic Smash is a great burger, and I can vouch well for the mushroom and swiss, the spinach and goat cheese, and even though not particularly veggie oriented, I liked the black bean burger enough that I've ordered it more than once as well.   \nIn addition to my favorite sweet potato fries, the \regular\ house fries doused with olive oil, rosemary and garlic are a pleasing twist on the traditional.   I haven't tried enough of the chicken sandwiches to venture an opinion, but they're available in basically the same variations as the burgers: classic, avocado, BBQ, bacon &amp; cheddar, buffalo &amp; blue cheese, spicy jalopeno, spinach &amp; goat cheese, mushroom &amp; swiss. I have yet to sample the salads, fried pickles, veggie frite thingies, the spicy buffalo fries or onion rings. \nFor burger or chicken sandwich alone, expect $6 or $7.  Add fries and a drink or shake and your total can easily go over $10 - still, in my humble opinion, generally a better burger with better accompaniments.  This location has been consistently clean, and the young staff polite and proficient in their service on all occasions.</t>
  </si>
  <si>
    <t>fast,few,ready,best,delicious,sweet,closest,steamed,wet,compressed,big,juicy,fresh,chintzy,great,veggie,black,my,favorite,sweet,olive,rosemary,pleasing,traditional,available,same,classic,blue,spicy,veggie,frite,spicy,your,my,humble,better,better,clean,young,polite,proficient,their,four,\nIn,6,7,10</t>
  </si>
  <si>
    <t>r7HjrJiwpk768XTeH3e1eg</t>
  </si>
  <si>
    <t>aLIJSHJfLQuFu3CamjOS2Q</t>
  </si>
  <si>
    <t>On this, my 4th time dining at Rita's, I'm having my first meal of the day after 3:30 p.m. on a Saturday afternoon.  I have a breakfast-specific coupon and having not eaten yet at this late hour, called to confirm that  the breakfast dishes are served all day long, so figured \why not\.  The dining room was an oasis of cool comfort on yet another blisteringly hot summer day.  In the cool quiet of the nicely appointed dining room you would not even be aware that you're practically sitting on top of the 10.  \n\nMy initial server took my order promptly but returned to inform me my first choice was unavailable, but this turned out to be a good thing as my substitute Huevos con nopales (scrambled eggs with vegetables, including nopales\/cactus, house potatoes and tortilla, were absolutely excellent, and of generous portion too.  Service was polite as always, though somewhat absentee, as they clearly had more business than they were prepared for at mid-afternoon. \n\nIt was a good thing I and other would-be diners were apparently not in a hurry.  Customers looked to each other in helpless amusement as we waited and waited and waited for our server, any server, to come by.  As one hurriedly passed near me, oblivious to or ignoring one LONG waiting young man on other side of restaurant who had tried repeatedly to flag down a passing any employee passing by for quite some time, I asked the harried server to please help that customer, who came up and thanked me for my assistance and joked good-naturedly about our respective long waits.  Finally, though I'd just had breakfast, it was by now 4:30 p.m. and my heart, mouth, and mind were fixated on having a flan, but alas they were out of that too, so  I settled for sopapilla,  a honey drizzled puff pastry, but it was a hollow (pun intended) substitute for the excellent flan I'd had there before.  \n\nWhile it wasn't a highlight day for Rita's usual level of service, once again the food was excellent, and I still look forward to going back for more.  4 or more for the food, and I'm going to leave it there, regarding today as an aberration in customary quality of service.</t>
  </si>
  <si>
    <t>my,4th,my,first,specific,late,figured,\why,cool,hot,cool,aware,initial,my,my,first,unavailable,good,my,substitute,excellent,generous,polite,more,mid,good,other,other,helpless,our,oblivious,young,other,quite,my,good,our,respective,long,my,hollow,excellent,usual,excellent,more,more,customary,3:30,10,\n\nIt,one,one,4:30,4</t>
  </si>
  <si>
    <t>aRDltx_u6PS3-fEsuQK8ww</t>
  </si>
  <si>
    <t>13KW8P5n1jAxxHB7Bl_obg</t>
  </si>
  <si>
    <t>Thanks Yelp for leading me to a delightfully different lunch today. While a bit pricey for the government worker lunch budget, it was one of those meals that you feel was worth it for at least the occasional splurge.  The owner was on hand and was very welcoming and solicitous of my return.  I had the house specialty schnitzel, pork variety I believe, and was pleased with taste, and moist tender texture. The serving size was more than adequate but if I had been really hungry, I might have wanted for more.  At over $15, a little pricey for my meager lunch budget, but given the obvious quality of the food and care in preparation, and several other items on the menu I'd like to try - I shall return!  I noted also there are a couple specials nights per week that might even be worth the considerable drive from NW Phx to give a try.  I look forward to returning.</t>
  </si>
  <si>
    <t>different,pricey,that,worth,least,occasional,welcoming,solicitous,my,pleased,more,adequate,hungry,more,little,pricey,my,meager,obvious,several,other,that,worth,considerable,one,15</t>
  </si>
  <si>
    <t>hSRJyzOzxK9kXHuHjMpwKA</t>
  </si>
  <si>
    <t>-5Q56Z3K0ZpaDStmOPCt5g</t>
  </si>
  <si>
    <t>O7_rXHN_-cFp0TgiMaNulw</t>
  </si>
  <si>
    <t>It's like eating in New York, but without the NY prices. Soup dumplings! Ask for extra broth with them.</t>
  </si>
  <si>
    <t>extra,</t>
  </si>
  <si>
    <t>_9Ktlkr-maImq0H54_VVTQ</t>
  </si>
  <si>
    <t>5Day_lf10DyvKk9tmKqjRA</t>
  </si>
  <si>
    <t>The beau and I go here rather often, usually on Monday's for their draft special.  Everyone is always friendly and so knowledgeable. You can definitely tell that the people who work here and own this place truly love beer.</t>
  </si>
  <si>
    <t>their,special,friendly,knowledgeable,</t>
  </si>
  <si>
    <t>_ZxKJXxWh9LI8gMiB2zCaw</t>
  </si>
  <si>
    <t>0qoOksA51Ns5QgBplftr6A</t>
  </si>
  <si>
    <t>These guys are great. I manage a restaurant near downtown Charlotte... We discovered that our music system wasn't working and something was sparking when the breakers were turned on and off... I called these guys and they came out quickly, had the job done within an hour, and fit themselves into a rather tight spot in our restaurant to do so. Allow me to also mention that I was on crutches and they were super sweet about moving things around for me so I could see and understand what they were doing, and were patient with me. They even offered to find a replacement for a broken amplifier I had and install it at no charge at a later date even if I found my own equipment. I personally spoke to Gregory, he was a huge help. Definitely will use again when in a pinch!</t>
  </si>
  <si>
    <t>great,our,tight,our,sweet,patient,broken,later,my,own,huge,</t>
  </si>
  <si>
    <t>BhpCgR-hn4E9aD9eFTiy3g</t>
  </si>
  <si>
    <t>iwW8ONtz-gYHySJJrUeFnA</t>
  </si>
  <si>
    <t>The potstickers are amazing!!!! We checked these guys out while at the Gibson Mill a few weeks ago. I'm sold, and will be back again.</t>
  </si>
  <si>
    <t>amazing,few,</t>
  </si>
  <si>
    <t>qQ89n7y_wekm1ay1D92Psw</t>
  </si>
  <si>
    <t>At3bSltMX8mrBWAHL9s-HA</t>
  </si>
  <si>
    <t>I've literally only had the hot and sour soup here but it's the best thing I've ever had in my life. I literally crave it. The soup alone earns this place five stars. This place is unfortunately about 30 minutes from my house but I'd totally drive just for that soup.</t>
  </si>
  <si>
    <t>hot,sour,best,my,my,five,30</t>
  </si>
  <si>
    <t>Ziro5lVI-VSsgNGaySWAeA</t>
  </si>
  <si>
    <t>F3-Au7jN0n6Z5JqVbL7ilA</t>
  </si>
  <si>
    <t>Broke the shit out of my phone and these guys fixed it the same day. They're super flexible with pricing. I was trying to determine whether it would be cheaper to use my insurance for the third time and wait for a new phone, or just get it fixed...they cut me a great deal between replacing the cameras and the screen. They also came to me while I was at work and fixed it. Anddd the repairman (Alex, I think) even put a tempered screen on for free. I've since broken said tempered glass (go figure), but at least it's not my phone screen this time!</t>
  </si>
  <si>
    <t>my,same,flexible,cheaper,my,third,new,great,free,least,my,</t>
  </si>
  <si>
    <t>v2dlvo_A-S1DuNf0W8w0uA</t>
  </si>
  <si>
    <t>sEeV71wQBgNM8ipdfHszkw</t>
  </si>
  <si>
    <t>This place is fantastic. Let's start: \n1. Their caramel salted brownie (however it's worded) its AMAZING. Forget Amelie's, this thing is the real deal. \n2. Customer service is on point. There's plenty of people available to help ya, and they're more than willing to answer any questions. \n3. There's no shortage of baked goods on hand, which I often find to be a problem at bakeries. This place cases upon cases of grab-and-go desserts, pastries, etc. AND even a few small cakes available for the forgetful\/procrastinators. \n4. Their talent and branding is on a level of you're-probably-gonna-think-this-is-corporate but nah, it's not, because you can watch the cake decorators in the window. How fun!\n5. I bought about 5 things because I'm indecisive and wanted everything and all of the items were so fresh!\n\nI'm going to have dreams about this place. For real. It's that good.</t>
  </si>
  <si>
    <t>fantastic,Their,its,real,available,more,willing,baked,which,few,small,available,Their,corporate,indecisive,real,good,5</t>
  </si>
  <si>
    <t>XlOI0qLdQch7YDAs5A011Q</t>
  </si>
  <si>
    <t>Best sweet potato fries I've ever had, hands down. I don't know what kind of sorcery they do to make these so good, but I'm not questioning it. \n\nI've been here a bunch of times and had a slew of things. I appreciate the fact that they let me get my burger as rare as I'd like without judgement... yes, I'm willing to risk it, and no, I don't care. Neither do they. Service is always great, ask for Jesse or grab Kaitlyn at the bar. Peter Piper burger is a good go to and it's not nearly as spicy as it sounds. \n\nTheir beer list is also awesome. It's always updated with a crapton of good local stuff and a few harder to find items. They also have prosecco on draft and a badass patio if you're feeling brunch-y.</t>
  </si>
  <si>
    <t>sweet,good,my,rare,willing,great,good,spicy,\n\nTheir,awesome,good,local,few,harder,brunch,</t>
  </si>
  <si>
    <t>5xJHJ6nVrapd-ywAkYxstg</t>
  </si>
  <si>
    <t>2HJhfjU1flynaBmp1HrrKA</t>
  </si>
  <si>
    <t>Great beer selection, amazing pot pie (on Wednesdays) and sides, plus plenty of seating and a cool patio area for when it's warm out. Pro tip: sit at the bar and ya get full service. Also the hot honey (I think?) sauce is amazing.</t>
  </si>
  <si>
    <t>Great,amazing,cool,warm,Pro,full,hot,amazing,</t>
  </si>
  <si>
    <t>o9RSZsh2RbafkZENmtOQNQ</t>
  </si>
  <si>
    <t>9Xm2GfG8Rnbb1_CmXyrm3g</t>
  </si>
  <si>
    <t>Yum! Came here and grabbed a few dishes- stuffed avocado, which is larger and more plentiful than some other rotisserie places in CLT, soup, and of course the chicken. They've got a pretty laid back vibe but have definitely jazzed the place up from the old breakfast spot it used to be (RIP Country Kitchen). Prices are fair and it's never too crowded. Definitely will be back!</t>
  </si>
  <si>
    <t>few,dishes-,which,larger,plentiful,other,old,fair,crowded,</t>
  </si>
  <si>
    <t>khJ-I9udbVf9sMYiAbFeuA</t>
  </si>
  <si>
    <t>-5bReXfVdisgTglJvGasnQ</t>
  </si>
  <si>
    <t>00PrHGOqhojVM8xwByjSfw</t>
  </si>
  <si>
    <t>Been to Urban Wax twice - thought both times were consistently great. Two things to note 1) they use hard wax, which I've never experienced in many years of regular waxing - it's great! More precise. 2) for the bikini zones, you change in front of the esthetician. Again, never experienced before and made for a little awkward start, but Hailey(?) made me feel comfortable from there. \n\nAlso, I love the package deals - makes so much sense. Glad to have found Urban Wax and will be back. Thanks again Yelp!</t>
  </si>
  <si>
    <t>great,hard,which,many,regular,great,precise,little,awkward,comfortable,much,Glad,Two,1</t>
  </si>
  <si>
    <t>K3hjDTrTQaSr1mdDwZpj7g</t>
  </si>
  <si>
    <t>2zo1Gg_ERRjn5LzX9hzR5w</t>
  </si>
  <si>
    <t>Ordered pizza for an office lunch. It was a huge hit! Awesome crust and sauce, plus it was ready on time and hot - I got lots of compliments. Will do again and happy to find!</t>
  </si>
  <si>
    <t>huge,Awesome,ready,hot,happy,</t>
  </si>
  <si>
    <t>NqVHNvFqui2o26ZJqdX0nQ</t>
  </si>
  <si>
    <t>jsuUmIEefPjV__ads62Z5w</t>
  </si>
  <si>
    <t>Go. But also don't go because I want to keep this place as much a secret as possible! ;-)\n\nOk, where to start...atmosphere is killer. Think the coolest dive bar mixed with a diner\/hipster restaurant. Service is consistently amazing. Drinks are generous, delicious and awesome variety.\n\nAnd the food...good lord. It's incredible. You can see the chefs behind the bar cooking everything fresh. Everything comes out hot and flavored are astonishing. It's absolutely the best food I've had out in years. We've been for brunch a couple times and dinner too. I can say confidently order anything, it'll knock your socks off. Reasonably priced bc honestly I'd pay double for food this good.\n\nOnly con is the wait. Place is small, so go on off hours if you wanna get in right away. But really, even the con is a good sign since it means people keep coming back.</t>
  </si>
  <si>
    <t>possible,coolest,amazing,generous,delicious,awesome,good,incredible,fresh,hot,astonishing,best,your,double,good.\n\nOnly,small,good,</t>
  </si>
  <si>
    <t>XxREDonJhtDjGoJo-e4Xug</t>
  </si>
  <si>
    <t>JkzqS4JDOpoHrj534rzvAA</t>
  </si>
  <si>
    <t>Ordered several party trays of food for a work lunch and got a ton of compliments. IHF was recommended to me by a couple coworkers who go regularly for lunch and breakfast. At first I was thrown off by the menu (tacos and Kung Pao chicken...ok!) but it was a huge hit!\n\nPlus, huge bonus points for amazingly kind and sweet staff. I love seeing people happy in their work and proud of their business - I could tell that Juan (manager) really is. Definitely consider making a trip over or order delivery!</t>
  </si>
  <si>
    <t>several,huge,huge,kind,sweet,happy,their,proud,their,</t>
  </si>
  <si>
    <t>3IY_F-g4vIiIQDx2O-jodA</t>
  </si>
  <si>
    <t>vEOBXFIO6jd5sWRw4_Y5eQ</t>
  </si>
  <si>
    <t>A Starbucks where they correct your order (\oh, you mean venti, right?\) and then get it wrong. Ugh...</t>
  </si>
  <si>
    <t>your,wrong,</t>
  </si>
  <si>
    <t>WNwddoEXJgeTdMbtiG29_Q</t>
  </si>
  <si>
    <t>rQtQbCcRPyoVR8-Qrti6pA</t>
  </si>
  <si>
    <t>Mediterranean sandwich is a great vegetarian sandwich option. Plus the strawberry shake is pretty incredible! Gets pretty busy and parking is annoying but they do delivery.</t>
  </si>
  <si>
    <t>great,vegetarian,incredible,busy,annoying,</t>
  </si>
  <si>
    <t>bC_QZPhUyEqeH-33Xj_w5Q</t>
  </si>
  <si>
    <t>pdLWNVfoGA1IrXkIjktcsg</t>
  </si>
  <si>
    <t>Yvette is a gem - she was so patient and personable to me, I saw her interactions with a cranky man in line ahead of me and she won him over with genuine kindness and gentleness. Most of the time when you go in for phone things (ahem, apple stores) the people are so stuck up and treat you like an idiot. Everyone here was beyond nice and friendly, it really stood out as remarkable. Thank you!!!!!</t>
  </si>
  <si>
    <t>patient,personable,her,cranky,genuine,Most,stuck,nice,friendly,remarkable,</t>
  </si>
  <si>
    <t>l7QZb98GaLwBDpjpe87HbQ</t>
  </si>
  <si>
    <t>Fd7Meh8HrB1T8A4r8k1QWw</t>
  </si>
  <si>
    <t>Best facial I've ever had, hands down. My mom was raving and even gave her esthetician a gracious hug afterwards! Great quality products, relaxing and got that great glow - however, the locker room \situation\ is troublesome and awkward. Tiny. Hilariously tiny. Two people that are very comfortable with each other can squeeze in for changing. Eek. But at the end of the day, I will absolutely come back for a facial so that's saying something!</t>
  </si>
  <si>
    <t>facial,My,her,gracious,Great,great,troublesome,awkward,Tiny,tiny,that,comfortable,other,facial,Two</t>
  </si>
  <si>
    <t>lX_yDt8KTwpjShSv2V99xg</t>
  </si>
  <si>
    <t>0atzNJ2l4qHNnwLupGdq7w</t>
  </si>
  <si>
    <t>Dr.K is an excellent vet - we have two greyhounds, which is a unique breed and need special attention in terms of healthcare. Dr.K shows empathy, listens and is reasonable. He doesn't make you feel pressured and really genuinely seems interested in your pet's health.</t>
  </si>
  <si>
    <t>excellent,which,unique,special,reasonable,pressured,interested,your,two</t>
  </si>
  <si>
    <t>Dy6syxd2OStUYplgl_o7fw</t>
  </si>
  <si>
    <t>vkQrIXyeAn4GrCnrk2haRw</t>
  </si>
  <si>
    <t>Came on time and we've already spotted dead roaches outside following the treatment yesterday - will use again!</t>
  </si>
  <si>
    <t>dead,</t>
  </si>
  <si>
    <t>PeQIcZNW5vYVeycPxf1yeg</t>
  </si>
  <si>
    <t>-5e4VTnu_pR4Gpv3VSncaw</t>
  </si>
  <si>
    <t>zFnPRtP7LGvr3sfxvy_dfg</t>
  </si>
  <si>
    <t>I'm moving to Charlotte soon, and I came here with my wife when I was in town for job interviews. We were promptly seated, and our server was really friendly. There's a great selection of beers on tap, and I was happy to see that Bell's Two Hearted Ale was available. We ordered some garlic knots, and they were great. Our pizza was excellent. \n\nWe'll be back for sure once we move.</t>
  </si>
  <si>
    <t>my,our,friendly,great,happy,available,garlic,great,Our,excellent,sure,Two</t>
  </si>
  <si>
    <t>cXjpD1kqAJ4Q7O7m6vE9MQ</t>
  </si>
  <si>
    <t>1E490PgiN1VGKl_1gdSLcQ</t>
  </si>
  <si>
    <t>I come here often for my random home improvement needs. I never need any special services (installation, etc.), so I can't speak about those. I rarely ask employees for assistance, so I can't speak to their helpfulness. However, the store is clean and well-organized, the employees are friendly, and it is easy to find what I'm looking for.</t>
  </si>
  <si>
    <t>my,random,special,their,clean,friendly,easy,</t>
  </si>
  <si>
    <t>dmldrlpnbeHe843chQ9c8g</t>
  </si>
  <si>
    <t>ZBfp0AT1NOE0ULg3EIYTSA</t>
  </si>
  <si>
    <t>This is an update of my previous review. A lot of the good things are still there, but after 17 visits and counting, a lot of ugliness has reared its head. While this location doesn't necessary harass customers with some of the merchandise (cell phones, product demonstrations, etc.), they have started aggressively harassing customers about their crappy membership upgrade\/reward plan. Having been approached before, I looked into the program and realized that the cost\/benefit was simply not there for me. I don't really spend a lot of money at Costco. When I was approached by an employee today, I politely declined the service. This employee continued to badger me and follow me as I waited in line and left the store. It was all I could do not to make a scene in response. \n\nFind some better employees, Costco (Marisol is first on the chopping block.), and you might get a star back.</t>
  </si>
  <si>
    <t>my,previous,good,its,necessary,their,crappy,better,17</t>
  </si>
  <si>
    <t>FXGf7Orwa_SlweP1WUunaQ</t>
  </si>
  <si>
    <t>tNxGH0dYx_JinTxnwwjZUA</t>
  </si>
  <si>
    <t>Sycamore is quickly becoming my second favorite brewery in Charlotte (Triple C will always have my heart.). The first time I went, I wasn't impressed, but I chalk that up to it being new at the time. Since then, I have been impressed every time I go. It's definitely a nice place with great decor and a lot of little areas to sit. They have some great designers too - from their logo to their growlers, it's all really cool. \n\nOne of my favorite things about Sycamore is their ever-changing and ever-expanding selection of beer. They're eager to experiment and eager to have customers try their creations, and that's what a local brewery should be about. I am particularly fond of their Feats of Strength and Airing of the Grievances. They're both the perfect combination of a great beer with a truly great name. \n\nI try to go at off times, and I've had great service every time I go. I can imagine the place getting pretty crowded, but do like the sign says and get a darn pitcher.\n\nIt seems like every time I go, the weather is terrible, so I have yet to truly experience the patio area. It sure looks nice from inside the building. They have a stage out there, so I'm looking forward to catching a live performance in the near future.</t>
  </si>
  <si>
    <t>my,second,favorite,my,first,impressed,new,nice,great,little,great,their,their,cool,my,favorite,their,eager,eager,their,local,fond,their,perfect,great,great,great,crowded,terrible,patio,nice,live,near,</t>
  </si>
  <si>
    <t>kPS37PUx1lThBWHuVE8PFw</t>
  </si>
  <si>
    <t>I've been here quite a few times so far, and it has always been to drop off a pre-paid package. This location is always staffed adequately, and I'm always helped within moments of entering the store. The employees make quick work of the drop-off process and are always friendly.</t>
  </si>
  <si>
    <t>quite,few,pre,quick,friendly,</t>
  </si>
  <si>
    <t>__jmDRuf62ebW7wNayObGQ</t>
  </si>
  <si>
    <t>eZA0yVqoouYxtKDi-q8GOA</t>
  </si>
  <si>
    <t>I came to Blackhawk for the first time to pick up an online order. My first impression was that the place is very well-staffed and all of the employees are very helpful. My next impression was less favorable because it seemed like none of the employees were sure how to handle an online order pickup. After lots of initial confusion, an employee was summoned and brought out my order. He helped me transfer the items to a cart, and I started to head out. Another employee, the greeter, told me that I needed to check out after that. I had already paid online, so I chalked this up to another bit of employee confusion and headed for the parking lot. Here's to hoping that they get used to that dag gum newfangled interweb soon!</t>
  </si>
  <si>
    <t>first,online,My,first,helpful,My,next,favorable,sure,online,initial,my,</t>
  </si>
  <si>
    <t>fCxlTTKcQ85yqyJFrk1jeg</t>
  </si>
  <si>
    <t>WIwnSw-kSkkuGlaRk069HQ</t>
  </si>
  <si>
    <t>I have come here on a few different occasions to pick up purchase permits, submit CCW paperwork, and pick up a CCW permit. Each time has been a good experience. \n\nTo better meet demand, they moved from the old location that some people posted pictures of to a larger location across the street. Parking is plentiful and cheap (as Lee said, the lot on 4th and Davidson is nice and cheap), there's a decent waiting area, and employees are friendly and efficient. \n\nThe big downside is the wait that you'll have when you submit paperwork. For a CCW permit, you should expect to wait around 120 days.</t>
  </si>
  <si>
    <t>few,different,good,better,old,that,larger,plentiful,cheap,4th,nice,cheap,decent,friendly,efficient,big,120</t>
  </si>
  <si>
    <t>KUBMa4UapJxBeCFTajjC2A</t>
  </si>
  <si>
    <t>5jdxDC0syL2OFkS1SFsJsg</t>
  </si>
  <si>
    <t>After an unfortunate accident, I had to spend a hectic day dealing with my insurance company and body shops, trying to get my car back to working condition as quickly as possible. This was right after the ice storm earlier this year, so many body shops were at capacity and had crazy wait times. Caliber was able to handle the repair in a very timely manner, so I was sold. \n\nI worked with Bob, who is fantastic. He is very friendly, helpful, and open about the process and wait times. He will also help arrange a rental car pickup, dropoff, and other services if you need them. After the initial check of the damage, Bob took some pictures, filled out some paperwork, and sent me on my way with an estimate of one week.\n\nCaliber will keep you well-informed about the progress being made on your vehicle. I received daily text updates, and Bob also called to let me know what was going on. My only complaint about the updates is the accuracy of them. On Friday, the day my car was supposed to be ready, I received a text that it would indeed be ready that day. Later that day, I received another text saying it would be ready by the following Friday. Basically, there was damage that they didn't find at first. I appreciate them being committed to completely fixing all of the damage to a car, but I think they could have done a better initial inspection and avoided this hassle. Alas, I was stuck with another week of rental car fees.\n\nConsidering the alternatives in the area, I would use Caliber again in a heartbeat. Despite a few hiccups, my experience was good overall.</t>
  </si>
  <si>
    <t>unfortunate,hectic,my,my,possible,right,many,crazy,able,timely,fantastic,friendly,helpful,rental,other,initial,my,your,daily,My,only,my,ready,ready,ready,better,initial,rental,few,my,good,one</t>
  </si>
  <si>
    <t>HLjI3k5Ase_9vW9O12R03w</t>
  </si>
  <si>
    <t>GrH7Kn4hYHdpuoKq_RLvYg</t>
  </si>
  <si>
    <t>This is definitely a cool environment, and even the employees dress the part. The bartenders deserve five stars for being friendly and knowledgable, and the free pretzels from the bar were a nice touch. \n\nI tried three beers while I was here - a stout, a brown ale, and a session IPA. The stout and the brown were decent but unmemorable, and the session IPA was terrible (It was a bad batch with a soapy aftertaste.). Overall, I'm glad I gave Thirsty Nomad a try, but I won't be back any time soon, especially with so many other, better options in the area.</t>
  </si>
  <si>
    <t>cool,friendly,knowledgable,free,nice,brown,brown,decent,unmemorable,terrible,bad,soapy,glad,many,other,better,five,three</t>
  </si>
  <si>
    <t>6FlPJUZ3_Oe31bJU0hUdjA</t>
  </si>
  <si>
    <t>QnW7oSlVjx-XYrwfO06LBQ</t>
  </si>
  <si>
    <t>Update on 9\/9: Over a month after I paid in full for my terrible Bellhops experience in Durham, they sent me a condescending email about an overdue balance. They proceeded to fraudulently charge my credit card for the entire amount although I owe them nothing. I am pursuing fraud charges against the company. \n\nStay far away from this company. On a local level, you'll be disappointed with your move. On a corporate level, you'll experience a complete lack of competence, decency, ethics, or customer service. \n\nEverything I said in my original review about the quality of the local movers in Charlotte still rings true. However, the company itself is so incompetently managed that it is best to look elsewhere when considering movers.</t>
  </si>
  <si>
    <t>full,my,terrible,overdue,my,entire,local,your,corporate,complete,my,original,local,true,best,9\/9</t>
  </si>
  <si>
    <t>YGbmeDzelhNqwOXSSUDS0Q</t>
  </si>
  <si>
    <t>-5ohKzWWOzAG1M1OtcoPgQ</t>
  </si>
  <si>
    <t>f-cg_onJ_v-RGdCx75EZMA</t>
  </si>
  <si>
    <t>The room is small and cozy, the menu limited. The service is professional. Dishes are very nicely presented and delicious, albeit on the small side; they are tapas. \n\nA surprisingly varied wine list (by the glass) for such a small establishment; affordable prices.\n\nWe started with the Duck confit salad (we enjoyed it so much, later ordered another); p i n t a d e e t m o r i l l e s a u v i n j a u n e (only thing is it left us wanting more of the confit de pommes de terre au curry ); Queue de homard rÃ´tie en viennoise de basilic, mayonnaise romesco et salade de fenouil au citron was beautifully presented I wanted to take a pic but was not willing to use flash, tasted as good as it looked; J O U E D E B O E U F's wine sauce was among the best I've tasted; the d e s s e r t d u m o m e n t was a molten chocolate cranberry brownie sprinkled with crushed pecans and served with sorbet; mom had p a i n p e r d u a la b r i o c h e a u c h o c o l a t avec Bananes Ã  la fleur de sel caramÃ©lisÃ©es (only thing tiny short coming aside from the candle's size-too big for the small table) the chopped hazelnuts were not crisp.\n\nI'd return with the specification that again we'd start our evening early, we had a 6:30 p.m. reservation, half-way through the meal the place filled up and the service while professional and extremely informative, of course, became harder to get.\n\nSmall restaurant, small plates, big flavours - was the title of one of the reviews I read and I agree with.\n\nLa chambre est petite et confortable, le menu limitÃ©. Le service est professionnel. Les plats sont trÃ¨s bien prÃ©sentÃ©s et dÃ©licieux, bien que sur le petit cÃ´tÃ©; ils sont des tapas. \n\nUne carte des vins Ã©tonnamment diverse (par le verre) pour un si petit Ã©tablissement; prix abordables.\n\nNous avons commencÃ© par la salade de confit de Canard (nous l'avons aimÃ©(l'avons joui de) tellement, a commandÃ© plus tard un autre); p je n t un d e e t le m o r je l l e s un u v je n j un u n e (il a Ã©tÃ© laissÃ©e nous voulant plus du confit de pommes de terre au le curry); la file d'attente de homard rÃ´tie en viennoise de basilic, la mayonnaise romesco et salade de fenouil au le cÃ©drat a Ã©tÃ© admirablement prÃ©sentÃ©e j'ai voulu prendre un photo, mais n'ai pas Ã©tÃ© enclin Ã  utiliser le flash, goÃ»tÃ© aussi bon qu'il a regardÃ©; J O U E D E B O E U F la sauce de vin d'Ã©tait parmi le mieux que j'ai goÃ»tÃ©; le d e s s e r t d u m o m e n t Ã©tait un brownie de canneberge de chocolat fondue aspergÃ©e de noix de pÃ©can Ã©crasÃ©es et a servi avec le sorbet; la maman avait p un je n p e r d u b la r je o c h e un u c h o c o l un t avec Bananes Ã  Fleur la de sel caramÃ©lisÃ©es (seulement la chose l'arrivÃ©e courte minuscule Ã  part de la taille aussi de la bougie grande pour la petite table) les noisettes coupÃ©es n'Ã©taient pas craquantes.\n\nJe retournerais avec la spÃ©cification que de nouveau nous commencerions notre soirÃ©e tÃ´t, nous avions 18h30 la rÃ©servation, au milieu du repas la place rempli et le service tandis que le professionnel et extrÃªmement informatif, bien sÃ»r, est devenu plus durement pour arriver.\n\nLe petit restaurant, de petites assiettes, de grandes saveurs - Ã©tait le titre d'un des revues que j'ai lus et je suis d'accord.</t>
  </si>
  <si>
    <t>small,cozy,limited,professional,delicious,small,varied,such,small,affordable,only,more,willing,good,best,molten,crushed,la,tiny,short,big,small,crisp.\n\nI'd,our,half,professional,informative,get.\n\nSmall,small,big,est,petite,confortable,Ã©tonnamment,diverse,abordables.\n\nNous,commencÃ©,nous,Ã©tÃ©,laissÃ©e,nous,la,Ã©tÃ©,voulu,Ã©tÃ©,utiliser,la,d'Ã©tait,Ã©tait,fondue,noix,pÃ©can,la,avait,seulement,taille,bougie,la,petite,coupÃ©es,craquantes.\n\nJe,la,nouveau,nous,tÃ´t,nous,la,la,est,Ã©tait,6:30,one,18h30</t>
  </si>
  <si>
    <t>jI92ZfzkmRYR2e5zuyITYg</t>
  </si>
  <si>
    <t>VdfytVHrnTlOxWaNpDeVHg</t>
  </si>
  <si>
    <t>I went there with the use of a Groupon coupon and it was just so-so, the portions were small, the service totally unorganized despite it being a dead night. I did not leave a 15% tip to the supposed $79 value (ridiculous) it was unmerited.\n\nThe location was bright and spacious but over-priced for what you got.</t>
  </si>
  <si>
    <t>small,unorganized,dead,ridiculous,bright,spacious,15,79</t>
  </si>
  <si>
    <t>5a67FQxf_pv-5Ti79XWmUw</t>
  </si>
  <si>
    <t>AVLKTVoB43D3sVBtSxsz_Q</t>
  </si>
  <si>
    <t>The room has a beautiful ambiance. Service is changeable, I'm a semi-regular and it is the luck of the draw.\n\nI've enjoyed several brunches here and had a disappointing Easter brunch.\n\nOverall, the good outweighs the bad experiences I've had in this dining room, so I will be back.</t>
  </si>
  <si>
    <t>beautiful,changeable,regular,several,disappointing,good,bad,</t>
  </si>
  <si>
    <t>Fn8nv6eBptWPygKO7MHPsA</t>
  </si>
  <si>
    <t>DBrlfbJp0wDCGmD0fCmwjw</t>
  </si>
  <si>
    <t>The best artisan gelato I've ever tasted!\n\nDuring the summer lots of flavors to choose from; winter less but the hot chocolate &amp; treats invite you in.\n\nThe decor\/vibe is retro chic and the ambiance is classy. A truly fun place to go for a tasty treat.\n\nFirst time I've seen\/known of a chocolaterie conching their own chocolate.</t>
  </si>
  <si>
    <t>best,artisan,less,hot,chic,classy,fun,tasty,their,own,treat.\n\nFirst</t>
  </si>
  <si>
    <t>b_nDOlLxuyrK3K-WXL6Q7A</t>
  </si>
  <si>
    <t>NsD3UG3dROkxyT0H8iXztg</t>
  </si>
  <si>
    <t>The Parisian breakfast is to die for. All the treats are just that. The quality and the flavor are in line with the ones I also very much enjoyed in Paris.\n\nThe sit down area is very small, reservations are a must. The service is not rushed. It is casual.\n\nIn all fairness, it's been many a month since I went there and it was before they started their kiosks in malls - so I don't know how much the quality might of fallen.\n\nI tend to agree with a friend who says franchise is the death of creativity.</t>
  </si>
  <si>
    <t>Parisian,All,small,many,their,much,</t>
  </si>
  <si>
    <t>krjocyhUEI22G7AbMIdTIg</t>
  </si>
  <si>
    <t>oZHbPhIj01_31jqD053a_Q</t>
  </si>
  <si>
    <t>Proper week-end indulgence\n\nAfter a terribly disappointing Friday dinner, I was left craving a proper week-end indulgence and Restaurant Europea was it.\n\nEntering there were many other patrons who came through the door within seconds of my party but the hostess not only kept a cool demeanor but with the aid of her coworkers gave a warm &amp; sincere welcome to all and quickly seated us.  JÃ©rÃ´me Ferrer, Grand chef also warmly welcomed all the guests.\n\nWe were well impressed with the elegant ambiance of the upper floor. This was sign of the good things to come.\n\nWe attended the Simon Durivage, Friends Brunch, a novelty as Restaurant Europea does not usually serve Brunch, and it was their first time.\n\nWe started with the viennoiserie; small loaf of brioche (while respectable not my favorite, I prefer Pain Dore's), croissants (the best I've ever tasted) and tasty chocolatines, served with brown whipped butter, plain butter and flower butter (appeared to have violet petals through it). The Fresh squeezed orange juice was sweet and pulpy. Creton a tartiner was finer than those served at Cabin a Sucre. Les oeufs a la Mexicaine de Simon Durivage, looked like the a daisy; the yellow fluffy egg in the centre of the flowered shaped bowl. \n\nThe service was impeccable, when I asked about the ladies room I was escorted to it and the gentleman opened the door for me. \n\nMom enjoyed her Braised Veal La joue de veau du Quebec braisee lentement a ma facon aux ecorces d'agrumes. Lamelles de pommes fondantes et topinambours &amp; I my scallops with lobster Petonlces XXL saisis et nappes d'une sauce nantaise cirtonnee. Sa marquise de homard et medaillon confit. Racines de salsifis braises, immensely.\n\nThe tableware was unique and elegant, the presentation true art and most important of all the food tasted fantastic. We will return. Yum!\n\nWe ended on the sweet note Tartelette gourmande de nos patissiers, creme chantilly et coulis de fruits rouges et Barbe a Papa.\n\nRestaurant Europea does Brunch so well I really hope they'll do it again, even if it's only for the HighLights Festive.</t>
  </si>
  <si>
    <t>Proper,disappointing,proper,many,other,my,cool,her,warm,sincere,all,impressed,elegant,upper,good,their,first,viennoiserie,small,respectable,my,favorite,best,tasty,brown,plain,orange,sweet,finer,yellow,fluffy,impeccable,her,lentement,ma,my,salsifis,unique,elegant,true,important,all,fantastic,sweet,nos,Papa.\n\nRestaurant,</t>
  </si>
  <si>
    <t>yN-o7_jfMGTw5nyQftKamg</t>
  </si>
  <si>
    <t>O6y47a9UtySaWg3QMx41iQ</t>
  </si>
  <si>
    <t>Really no value! Skip it! They open the doors at 11 a.m. but are totally unprepared.\n\nThe fried noodles sat in a pool of water the sauce was runny, the pork was not BBQ pork but plain unseasoned pork with a bit of red food color.\n\nInitially mom was happy that she got shrimp dumplings in her noodle soup, until she tasted them - they were not fresh.\n\nI ordered pork dumplings with peanut sauce (supposed to be spicy - not) it was simply pureed peanut-butter - no seasoning sweet?\n\nDespite the place only having 7 patrons and 2 servers the service was slow.\n\nYou know I'm not coming back.</t>
  </si>
  <si>
    <t>runny,red,happy,her,spicy,11,7,2</t>
  </si>
  <si>
    <t>zkAidVXe1SLhgt_Tfwo7Sg</t>
  </si>
  <si>
    <t>lCbvbCkJOn2ABdHrcFqNzQ</t>
  </si>
  <si>
    <t>Everything from the ambience to the plates are super colorful and chockfull of goodness. I was years ago &amp; have no idea why I haven't been back sooner. It's fab! I'll be back!</t>
  </si>
  <si>
    <t>colorful,fab,</t>
  </si>
  <si>
    <t>sab8fHC7HLn_6G2nWh2TIA</t>
  </si>
  <si>
    <t>y0qIyD4Y1TzFjVo0LgFTiQ</t>
  </si>
  <si>
    <t>Went with a friend 2 Tuesdays ago. We ordered the Yann pizza, yum! delicious, we both loved it, we also took Suppli Elena and Pallote Marcovecchio also mouth-watering &amp; delicious. Service was attentive and on the ball.\n\nThe down sides were: the music was too loud, had to talk really loud to hear each other and the portion sizes leave much to be desired, the rice &amp; meat balls were the size of a medium egg. We both loved the grated cheese garnishing the appetizers.</t>
  </si>
  <si>
    <t>delicious,delicious,attentive,down,loud,other,much,medium,grated,2</t>
  </si>
  <si>
    <t>sgFyErJtVzbKoUvWanFnMg</t>
  </si>
  <si>
    <t>i5j3FrxdR224KIjfv8x2CQ</t>
  </si>
  <si>
    <t>after 2 subsequent visits in the company of my mom, we received terrible service followed by the rush to push us out. Evidently, they are doing such good business they've too many customers &amp; have to get rid of some. Me, for example.</t>
  </si>
  <si>
    <t>subsequent,my,terrible,such,good,many,2</t>
  </si>
  <si>
    <t>jkcmHxiiUrFUwBW3_K0H0Q</t>
  </si>
  <si>
    <t>-5ye1ya0wRQhNRF9NfQ1fA</t>
  </si>
  <si>
    <t>Tartufo pizza is amazing! The happy houris great for wine and small appetizers. The lamb ribs are definitely a 4\/5 stars!</t>
  </si>
  <si>
    <t>amazing,happy,great,small,4\/5</t>
  </si>
  <si>
    <t>GznZkeApD8QnU2m2c7GCrQ</t>
  </si>
  <si>
    <t>VG0nWxGsPixYLsyi49gyxQ</t>
  </si>
  <si>
    <t>Hugo's cellar never disappoints. The staff is always friendly and very accommodating. The salad cart is unique and one of the best elements of this restaurants' experience. Our waiter even boxed up complimentary chocolate covered strawberries at the end of our meal. This is the perfect old school Vegas dinner spot!</t>
  </si>
  <si>
    <t>friendly,unique,best,Our,complimentary,our,perfect,old,one</t>
  </si>
  <si>
    <t>fVE9sNvdmObRYKoFcyX-2Q</t>
  </si>
  <si>
    <t>ZOmf-3NN4Z59b2Fw6VAM7g</t>
  </si>
  <si>
    <t>We came here for lunch. The buffalo chicken wrap and BLT were only average and nothing special. The menu for breakfast looks much better but I wouldn't return here for their lunch items.</t>
  </si>
  <si>
    <t>average,special,better,their,</t>
  </si>
  <si>
    <t>_2ZOPosSUYYMhNwz1cT4aw</t>
  </si>
  <si>
    <t>R0iz7n80-mDo2_uL_Q5ANg</t>
  </si>
  <si>
    <t>This place has Great bar tenders that will personalize drinks to what you like. Their Moscow Mules are one of the best I have had. The upstairs area has a great view over container park. This is a good spot for relaxing and having drinks with a group of people.</t>
  </si>
  <si>
    <t>Great,that,Their,best,upstairs,great,good,one</t>
  </si>
  <si>
    <t>EKyXCUOi3ExEAXF-ubJb1Q</t>
  </si>
  <si>
    <t>SVGApDPNdpFlEjwRQThCxA</t>
  </si>
  <si>
    <t>My husband and I often come here for happy hour or dinner. Their staff is always friendly and attentive. The prices are very reasonable and the food is consistently good! The happy hour shrimp ceviche is a must !!</t>
  </si>
  <si>
    <t>My,happy,Their,friendly,attentive,reasonable,good,happy,</t>
  </si>
  <si>
    <t>yZLPwM8ozdHfGBwhXD7vpA</t>
  </si>
  <si>
    <t>_0x7W6fizaPP76xNBxBLAQ</t>
  </si>
  <si>
    <t>This place has replaced what used to be Khoury's which I loved going to. The food here is a little different but better for pick up and take home. The falafel and gyro plates are reasonably priced and contain plenty of food. Their side sauces also have pretty good flavor! I will continue to order from here.</t>
  </si>
  <si>
    <t>which,little,different,better,Their,good,</t>
  </si>
  <si>
    <t>n-FiLSrJQ7U7SWgHBE-lpQ</t>
  </si>
  <si>
    <t>jaSowNITPRRCYpPb3_pjdA</t>
  </si>
  <si>
    <t>I came here for Saturday brunch 4\/8\/17 and left full and happy. I ordered the fried chicken and waffle with the gravy and syrup on the side. I normally do not like gravy but their gravy was amazing! Great flavor 4\/5. I wish the waffle was less cooked but it was still a very tasty meal. \nMy husband ordered the lobster roll with the duck fat fries which were a 4\/5. The flavor of the fries 5\/5, however, the roll was a little smaller. We would definitely go back.</t>
  </si>
  <si>
    <t>full,happy,their,amazing,Great,cooked,tasty,\nMy,fat,which,little,smaller,4\/8\/17,4\/5,4\/5,5\/5</t>
  </si>
  <si>
    <t>r1WFfkl_a8o6b9AuX8EIHA</t>
  </si>
  <si>
    <t>Srk8frRgHgZnmBAD2tHhKg</t>
  </si>
  <si>
    <t>I have been here multiple times now and have had a great experience. Not only is it a great deal for a regular Swedish massage but the deep tissue hour massage is less than $80. The one massage therapist Teresa is amazing. The rooms are clean, quiet, and they have a small zen room while you wait. Each time I have arrived the staff has always been helpful and friendly.</t>
  </si>
  <si>
    <t>multiple,great,great,regular,Swedish,deep,less,amazing,clean,quiet,small,helpful,friendly,80,one</t>
  </si>
  <si>
    <t>gGEB3zNU98kHJCSinUuGPQ</t>
  </si>
  <si>
    <t>6jDD-Z8QcsKTdIDWwM8gog</t>
  </si>
  <si>
    <t>This is a good place that opened up if you live on the southwest part of town. We came here on a Saturday which luckily it was also happy hour (3-5pm every day). \nWe started with the happy hour meatballs which were good $5 for 2 meatballs (4\/5) rating. Their house wine is $7 which is decent. As an entree we had the chicken sorrentino, which is covered with zucchini,prosciutto and a brown sauce I would rate 4\/5. It is very tasty but also very rich. Half of it was good for left overs. \nThe chicken parmigiana sandwich was good but nothing about it stood out.\nAs for the bread basket, very soft and warm which they serve with butter. \nI will definitely be returning here again for happy hour and to try their pizza which looked delicious.</t>
  </si>
  <si>
    <t>good,that,southwest,which,happy,happy,which,good,Their,which,decent,which,brown,tasty,rich,good,left,good,out.\nAs,soft,warm,which,happy,their,which,delicious,3,5,2,4\/5,7,4\/5</t>
  </si>
  <si>
    <t>gEnNRF3Xv1-xo4O8Xt_A9Q</t>
  </si>
  <si>
    <t>siuAD-vFRYAjozc332wq3g</t>
  </si>
  <si>
    <t>I had high expectations coming into Sunday brunch here. Not only did they meet my expectations,but the staff and chef exceeded them. Jesse was our waiter and he was above and beyond with his service as well as his menu choices for our table! I will definitely request him next time I come here. For my birthday I also arrived there receiving a personal hand written card. \nOur table ordered just about everything except the wedge, pancakes and zucchini hash. The watermelon salad, mussels, Benedict, crepes, and bacon topped waffles were the items all 5\/5!!! So amazing! The bottomless mimosa option is amazing since it's $17 and they won't add much OJ if you don't prefer it. \nBetween the atmosphere, delicious food, and AMAZING staff, we will be returning soon for sure. \nI noticed that one of the staff members Vinny was very accommodating and professional as well! \nUnforgettable experience!</t>
  </si>
  <si>
    <t>high,my,our,his,his,our,next,my,personal,amazing,bottomless,mimosa,amazing,much,delicious,AMAZING,sure,professional,\nUnforgettable,\nOur,5\/5,17,one</t>
  </si>
  <si>
    <t>HnTGTvnlpCPOwu_Echiy9g</t>
  </si>
  <si>
    <t>-6559fkJ6rCWIZDbqVUomA</t>
  </si>
  <si>
    <t>ExtP8z3SVyut_RICc9i_DA</t>
  </si>
  <si>
    <t>I love this place! They have some of the best food that I've had in The Mediterranean\/Middle Eastern type food. I actually wish there were more like this around that would be closer to where I live. The food is so good that it's worth the 10 mile drive.\nI've had Baba ghanouj in San Francisco, several times in Washington DC, and a few times here in Charlotte. They make some of the best that I've tasted in all of my travels.</t>
  </si>
  <si>
    <t>best,that,Mediterranean\/Middle,Eastern,more,closer,good,worth,several,few,best,that,my,10</t>
  </si>
  <si>
    <t>S6eI6pGol8p7X4N-AaSv4Q</t>
  </si>
  <si>
    <t>qSa3L7cy8Gju4ZLs50ycag</t>
  </si>
  <si>
    <t>Every time I have eaten at this restaurant, the food has been without a doubt outstanding! The portions are amazing the fish is done to perfection and of course they've got the best hush puppies in the world. Their Ice-T is also some of the best I've tasted in the area. The service is always exemplary!</t>
  </si>
  <si>
    <t>outstanding,amazing,best,hush,Their,best,exemplary,</t>
  </si>
  <si>
    <t>pmzL23x2zT_YpnLD8bbLNA</t>
  </si>
  <si>
    <t>kKCJvvktaKxZ5iFKv3lxuA</t>
  </si>
  <si>
    <t>This place has the best spring rolls! Their food is always delicious and their staff is delightful. The inside dining area is always very clean as is the restroom .</t>
  </si>
  <si>
    <t>best,Their,delicious,their,delightful,inside,clean,</t>
  </si>
  <si>
    <t>1PhnZvm1y60O6afCwibdNA</t>
  </si>
  <si>
    <t>U5sBiEbdqGxNm4LYfQZufA</t>
  </si>
  <si>
    <t>I've never had a bad meal at Harpers. I've eaten there so many times that I can't even begin to recall what exactly that I've ordered, but I do remember that I've never been disappointed in any food that I've ordered.\n\nThe service is always prompt and polite and extremely attentive. The place appears to be very very clean and it's just like going home I've been there so many times. I just love the place. Many times when I've been in this restaurant, I've seen people that I seen there before so they obviously have a pretty good repeat business and that says a lot for the quality of their food and service</t>
  </si>
  <si>
    <t>bad,many,that,prompt,polite,attentive,clean,many,Many,that,good,their,</t>
  </si>
  <si>
    <t>Ag4cb7nDmmsQMjSFKAQdrA</t>
  </si>
  <si>
    <t>3prYLfbO9h30ozqdUCZ_6A</t>
  </si>
  <si>
    <t>I have been to this restaurant on countless occasions. Most of the occasions have been very big like anniversaries, birthdays,  engagement parties, etc. we have never ever had a bad experience at this restaurant. \n\nThe food is always perfect as well as the service being incredibly attentive. The desserts are mind blowing as well as the different menu items. I like the fact that they serve family style--that Way everybody gets a chance to try something new. \n\nTheir service members are just delightful people and they always work at putting you in just the perfect room for your size group and somewhere that you ask to be seated they try their best to get you in that table.  You can even request the table in the restaurant kitchen so that you can see what goes on while they're making your food! Personally, I really like to cook so one day I would love to sit in the kitchen. \n\nThis is always one of my top places to choose when someone asks me where I want to go to eat.  \n\nThey have a very nice wine list and I've never had a wine that I wished that I never ordered. The The serving staff is well versed in which wines are paired with the meals that we order and we've never gone wrong by taking their advice.\n\nI love this place, and so does my family, and most anyone that I've ever asked about the restaurant told me they if they had been there, that they absolutely loved it. I wish I could give them more than five stars.</t>
  </si>
  <si>
    <t>countless,Most,big,bad,perfect,attentive,different,new,\n\nTheir,delightful,perfect,your,their,best,your,my,top,nice,that,which,that,wrong,their,my,most,that,more,one,one,five</t>
  </si>
  <si>
    <t>b6sX5xMiUJ8Gd4IeRljw6w</t>
  </si>
  <si>
    <t>BoPPjIOONIT5svO-l1_gUg</t>
  </si>
  <si>
    <t>I just love their fish! I wish there was a captain D's closer in Fort Mill because there's really not much of a selection for good seafood here unless you want to go super high-end. \nI've only ever gone through the drive-through, and I've always received a very nice service. My orders have always been correct and the food has always been cooked to perfection. This is one of my favorite have to grab a quick bite to eat places to stop. \nI've been a loyal customer for over 10 years. The only reason why I took a star off, is simply because I've never eaten inside and have not been able to see the cleanliness, but the food is so good that that's one of those times I just don't want to think about it.</t>
  </si>
  <si>
    <t>their,closer,much,good,high,nice,My,correct,my,favorite,quick,loyal,only,able,good,one,10,one</t>
  </si>
  <si>
    <t>Mq_fjX5w70opeSKC0zbghg</t>
  </si>
  <si>
    <t>MV9fUwgI2AQa4uZArynRlA</t>
  </si>
  <si>
    <t>This is one of the best Mexican restaurants I've ever eaten at. Their food is delightful as well as the atmosphere. I've ordered so many different things from this restaurant between takeout for lunch and going after work and sitting down to eat a dinner that I can't recall everything I've ever eaten there. What I do recall the most is that I obviously love the food because I've been there so many times I can't even count. \nThe place is clean and the staff is friendly the service is great and they make a pretty mean margarita!!!</t>
  </si>
  <si>
    <t>best,Mexican,Their,delightful,many,different,many,clean,friendly,great,pretty,mean,one</t>
  </si>
  <si>
    <t>otfkKGicmsv-fZ39X0h6MA</t>
  </si>
  <si>
    <t>YZjqRPrLZBOh2Lz5iVbuHA</t>
  </si>
  <si>
    <t>I was tickled at how polite the drive-through cashier was. She was very nice and friendly said thank you have a nice day come back and see us again and all with a smile and did not sound fake phony or forced. They had one of the best ratings that I've ever seen for a Taco Bell or any other fast food restaurant for that matter.</t>
  </si>
  <si>
    <t>polite,nice,friendly,nice,fake,phony,best,that,other,fast,one</t>
  </si>
  <si>
    <t>t7qvACc2d65TScEnoYPfoQ</t>
  </si>
  <si>
    <t>iybk2-pxlhS_LgRjpSmKLA</t>
  </si>
  <si>
    <t>Great selection of MANY items, AMAZING prices on spices &amp; friendly service. I will definitely be a repeat customer.</t>
  </si>
  <si>
    <t>Great,MANY,AMAZING,friendly,</t>
  </si>
  <si>
    <t>_7_-sAhnxpG4wFhBbjqhLQ</t>
  </si>
  <si>
    <t>osSwv6CJy5hDKQdOKeyTow</t>
  </si>
  <si>
    <t>This is an absolutely spectacular place for sushi and a lot of fun and interaction with other guests. They have an extremely broad menu. Are usually can go on and on and on about my reviews on restaurants, but I have one word for this restaurant \AMAZING\!!!!\nAs usual, I checked out their bathrooms, and they are very clean.\nIf you've never been there, be ready for a very big greeting when you walk in the door. The service spectacular the value for your dollar is incredible and if I just kept going on about how good their food as I would simply be rambling. I'm hoping they're open on Christmas Day!!!!</t>
  </si>
  <si>
    <t>spectacular,other,broad,my,usual,their,clean.\nIf,ready,big,spectacular,your,incredible,good,their,open,one</t>
  </si>
  <si>
    <t>4zDpcda7D6o22dxyv1Y4uA</t>
  </si>
  <si>
    <t>-73QalI4iMTK0LvOhHEsVg</t>
  </si>
  <si>
    <t>OgJ0KxwJcJ9R5bUK0ixCbg</t>
  </si>
  <si>
    <t>I don't go in enough for the morning barista to know my name, but she always phrases it as, \I'm sorry, I should know this, what is your name again?\ and I find that charming.  The homemade whipped cream is almost impossible to resist - and if you're going to do that then you might as well have it be resting upon a large Velvet Mocha - one of the best coffee drinks in Phoenix.  I feel like I should bring my Powerbook every time I come here - and I even find myself counting how many non-mac users dare to crack open their cases.  Still, it's a fun little cafe with friendly staff and fabulous hot beverages. Bring an out of town SF or NY hipster who refuses to believe there is ANY culture in Phoenix.</t>
  </si>
  <si>
    <t>my,\I'm,your,charming,homemade,impossible,large,best,my,many,non,their,fun,little,friendly,fabulous,hot,one</t>
  </si>
  <si>
    <t>pt8UNNoRBxfkYWwOIWd6iw</t>
  </si>
  <si>
    <t>dSfOqiJFpZWKTzqanfk6sQ</t>
  </si>
  <si>
    <t>I really like this Great Clips location because they are very sweet to my 4 and 9 year old daughters. My kids are hands on and inquisitive, and the staff indulge them and answer their questions, no matter how silly.  All of the stylists that I've had for myself and my children have done a great job with all of us.  We're moving out of the area soon but I might consider driving back to this location for haircuts, because it's hard to find a hair salon (especially in Central Phoenix!) that is truly kid friendly.</t>
  </si>
  <si>
    <t>sweet,my,old,My,inquisitive,their,silly,that,my,great,hard,kid,friendly,4,9</t>
  </si>
  <si>
    <t>PZhch5M0F_rR94HE5ws_gg</t>
  </si>
  <si>
    <t>plVeLw7Wz-alR4V5EXm1iQ</t>
  </si>
  <si>
    <t>I was looking for an activity to wear out my 9, 8, and 4 year old that didn't involve the purchase of McNuggets or pizza, and I found it at Wazee's World. We arrived early for the Mom and Me Bounce, but since there were no other patrons, the owner started up the bounce for the girls. We also played a round of Alien Mini Golf under black light. This would be a great activity for teens (my girls were a little too young for it.)  A lengthy chat with the owner led me to learn that they've been open since June (!) and that they had a lot of plans that haven't come to fruition yet because of the economy (like a coffee center, where parents grab coffee and chill or chat, while kids play.)  The three bounce houses for 7.00 per kid kept my kids well-entertained for almost two hours, and gave them the much needed exercise I was seeking.  The video game assortment looked comparable to Peter Piper, and they have Air Hockey and Who Wants to be a Millionaire.  It looks like the Lazer Tag is a popular option in the evening hours - although we didn't check that out.  Places like this are a much needed alternative to other types of entertainment, but I have a feeling that Wazee's will continue to struggle. For one, it's on the outskirts of Sun City - not a city known for having a plethora of children.  Additionally, the economy has cut out a lot of this type of activity for families right now. I probably could have taken my kids to the park and gotten a slightly less positive reaction.  Still - as a person who believes in local business and supporting activities that keep teens busy, I do recommend you check out Wazee's World (hopefully it's here to stay.)</t>
  </si>
  <si>
    <t>my,old,that,other,black,great,my,little,young,lengthy,open,that,my,comparable,popular,other,my,positive,local,that,busy,9,8,4,three,7.00,two,one</t>
  </si>
  <si>
    <t>3QieKH9yT7ZCqvYWhmsFpA</t>
  </si>
  <si>
    <t>nORqe9A1HGbwlME7_E9x-A</t>
  </si>
  <si>
    <t>THIS is how you do pizza! We got a three topping (pepperoni, mushrooms, salami) pizza and a turkey sub, with tip delivered, for 24 bucks. Pretty sure the salami was Boar's Head. The crust COULD be slightly thicker in the middle, but otherwise, almost the perfect pizza.  The sub looked delicious too - though 7.00 for a 10 inch is a little steep, there was a lot of meat and tons of fresh vegetables.  YUM!  We will definitely skip Dominos and go to Nick's for delivered pizza from here on out.</t>
  </si>
  <si>
    <t>salami,turkey,thicker,perfect,delicious,little,steep,fresh,three,24,7.00,10</t>
  </si>
  <si>
    <t>qjVjY68kHl5uBKB_FEx4nA</t>
  </si>
  <si>
    <t>ujnkGDJvDHiq7hT4tl8xxQ</t>
  </si>
  <si>
    <t>The BEST people watching Arizona has to offer. Don't tell me such and such nightclub in Scottsdale is where the action is. Lee Lee has it all: blondes with botox galore, European men speaking Spanish, and Vietnamese fathers humming to the sound of \All the Single Ladies\ playing discretely over the intercom.  I wasn't shocked by the contents of the store - anyone who watches the extreme food channel knows that delicacies such as silkie chicken and fish eye soup really do exist. What I was surprised by, however, was that for just a flicker of a moment, if I really stretched my imagination, I felt like I could be in downtown Oakland, perusing the streets, with smells of raw fish and seaweed and botan rice candy permeating my being. In those few minutes that I walked the aisles of Lee Lee on a kidless Sunday afternoon, I yearned for the culturally diverse places where I grew up - the Oriental Market south of the zoo in Land Park seems such a long ago memory. Living in Arizona can sometimes lead you to believe that there's nothing left in this world but dust, palo verde, and an occasional scorpion in your attic. Lee Lee changed all that, if only for a brief moment.  I will be back - likely only out of sheer boredom known as the suburbia of Peoria. But I will be back.</t>
  </si>
  <si>
    <t>BEST,such,such,European,Vietnamese,Single,extreme,that,such,surprised,my,raw,botan,my,few,that,diverse,Oriental,such,long,ago,occasional,your,all,brief,likely,sheer,</t>
  </si>
  <si>
    <t>CU1NZ4mBdAtN-70t_RpUng</t>
  </si>
  <si>
    <t>02PClFOewdXOHyd9ize5nQ</t>
  </si>
  <si>
    <t>I was relieved to learn, after moving to Peoria, that the Phoenix libraries only require you to be a Maricopa County Resident, and not specifically a Phoenix resident. I was also pleasantly surprised to learn that my closest branch - Cholla Branch - has a really good selection of children's books, fiction, and rock music. I hesitate to tell you this, because I really want the selection to be there when I go back next time. But really! A library branch with Flying Lotus, Beck, Michelle Shocked, Hooverphonic - I'm impressed. I didn't see much mainstream pop or rap music, and maybe that's the secret, since this branch is not as urban as my prior branch. Perhaps its proximity to Metro Center Mall ensures more teen traffic (and they have a huge teen section upstairs) and thus my alternamom music is more readily available because...well.. they just don't know what's good for them. ;)  The staff is also very friendly at this branch - while the staff at Burton Barr or Acacia were always helpful, it was always with a slight irritation. Cholla seems the best branch of those I've visited so far. Now let's hope that the recession doesn't find this branch closed before I get to check out all the CDs on my wish list.</t>
  </si>
  <si>
    <t>surprised,my,closest,good,next,Hooverphonic,impressed,much,mainstream,urban,my,prior,its,more,huge,my,available,good,friendly,helpful,slight,best,all,my,</t>
  </si>
  <si>
    <t>RQlA3zRbYAkaLdlCnDO4-w</t>
  </si>
  <si>
    <t>KBP7x08WfD__BUoE4kY0lg</t>
  </si>
  <si>
    <t>I'm kind of a one-trick pony when it comes to anything southwestern. Let's be honest: I am norcal at heart, and I'm sure all my reviews reflect this in one way or another, so let's not kid ourselves and think that America's Taco Shop isn't going to be compared at least once to Pescado's (now called something else, I'm afraid), in Sactown.  \n\nHowever, my one-tricks were all satisfied in one quick dash here for lunch today. I already had a hunch that it would be pretty good, because I do like american urbanized mexicanesque food. I had to park down the street (past the no parking signs on Campbell) because the lot was full. The smell of meat and tortillas did permeate the corner - much nicer than what I usually smell on my daily walk around the nearby canal and Chinese Buffet. Inside, a familiar sound - Mana's album Amor es Combatir was playing over the sound system. White alternagirl heaven! I even found myself lip syncing along to Labios Compartidos (thank you to Cadet Beltran for your beautiful stories of Mexico City and introducing me to the only band in Spanish that I have in my collection). But all of this is probably irrelevant to you, the food seeker.  I had the Vampiro and a carne asada taco. Why the Vampiro? Because I wanted to say Vampiro.  And it was good. I liked that the tortillas used on the taco are soft corn and not deep fried in any way. I agree with other writers, however, that 7.88 for lunch left me hungry (next time I won't get the 1.50 canned soda). Taco Tuesday brings you 4 tacos for 6.75 and that might be the way to go: the tacos are small.  I don't usually order Carne Asada anywhere because I prefer shredded chicken when possible. Red meat being the only option, however, seems a good idea because they can concentrate on what they do well: shredded meat, seasoned and crisped satisfactorily. I will be back because it's a 3 minute drive from work It would be a 20 minute walk but I only have a 30 minute lunch. Maybe I better start taking hour long lunches so I can walk off some of the red meat. I'll be sure to put Mana in the playlist when I do so.\n\nAnd not a single reference to Pescado's, or anything else Norcal, for that matter. Please don't tell me that Phoenix is starting to grow on me.</t>
  </si>
  <si>
    <t>southwestern,honest,norcal,sure,all,my,least,afraid,my,satisfied,quick,good,american,urbanized,mexicanesque,full,nicer,my,daily,nearby,familiar,sound,White,your,beautiful,only,that,my,irrelevant,carne,asada,good,soft,other,hungry,next,canned,small,shredded,possible,Red,only,good,better,long,red,sure,single,one,one,one,one,7.88,1.50,4,6.75,3,20,30</t>
  </si>
  <si>
    <t>j3fneCvzMzLzCniUILf1CA</t>
  </si>
  <si>
    <t>U1g7IHZcnRmOc2m3mvWNig</t>
  </si>
  <si>
    <t>I wanted to like Zoe's. I love the logo and the font used on their restaurant marquee. But I just don't get it.  The building space at this location is bizarre, for one thing. Long and awkward and it's like a walk of shame to get to the bathroom if you've come in through the south entrance. The menu is also bizarre insofar as - there wasn't anything on there that I thought, \wow, i really want to try that.\ It's been several months since I went, so I don't remember what I ended up with, but my friend and I both agreed that whatever we had for lunch was too much to pay, not really what we wanted to eat, and not really comfortable in the atmosphere in which it was presented. Styrofoam serving options bring on the guilt that is generally felt when one eats at McDonald's and throws away more garbage than one consumed.  I haven't been back to Zoe's and I don't think I'm missing much.</t>
  </si>
  <si>
    <t>their,bizarre,south,bizarre,that,several,my,whatever,much,comfortable,which,that,more,one,one</t>
  </si>
  <si>
    <t>1iU_YUn0L7FPXXRmFhIaug</t>
  </si>
  <si>
    <t>9eJMmk4OXwUqCpYMTxWB8g</t>
  </si>
  <si>
    <t>Very good phone service when placing request for service. Nice guys, on time service.  The window is rattling so I may have to call them back, but I'm sure they will handle it very well if it does need to be adjusted.</t>
  </si>
  <si>
    <t>good,Nice,sure,</t>
  </si>
  <si>
    <t>5dbTl5YG1xmP1huWTNS4vA</t>
  </si>
  <si>
    <t>JI6Wacv4gnR7-_n2uSlKaA</t>
  </si>
  <si>
    <t>I wanted to give this company some credit - yesterday they did the door to door spiel at me and because I happened to have a pantry crawling with ants at the moment I decided it was fate and agreed to let them come out the next day. The salesman said it would be free if I signed a year contract but if I changed my mind then the one time would be $30. So then I came to Yelp and freaked out.  This morning, they arrived exactly halfway through the window they promised. The guy said \I'm here to spray you\ which I thought was a weird thing to say, but ok. Then he said \you already went over all the paperwork and contract and stuff right?\ At which point I decided to go with my gut instinct and say that I was skeptical due to yelp and just want to do the one time today and see how it goes. He goes back to his truck to call \Beth\ and then comes back and says they can do a one time but it will be $130. I told him that I changed my mind and he said \I totally get it and honestly I don't blame you.\  I immediately called their office and asked for Beth because he couldn't give me any paperwork to indicate I requested to cancel. I didn't get to talk to her but the person on the phone was very understanding and polite and kind which I was not expecting. She said she would refund me the $1 they have charged and send me a cancellation email. I got the email shortly after talking to her. \n\nSo. I think Greenleaf is trying to do right or at least better than they've done in the past. But I'm not willing to take the risk. I appreciated that they understood that and were respectful. I wish them luck, they seemed like decent people overall but their track record is going to be tough to escape.</t>
  </si>
  <si>
    <t>next,free,my,\I'm,which,weird,all,which,my,skeptical,his,my,their,understanding,polite,kind,which,\n\nSo,better,willing,respectful,decent,their,tough,one,30,one,one,130,1</t>
  </si>
  <si>
    <t>2c6Qwu22qKkJV8UHiRQ1xQ</t>
  </si>
  <si>
    <t>-7DuFiNbBt_KdVdvrjIKeA</t>
  </si>
  <si>
    <t>Ryy16NcZtVB66ggWmKwPjA</t>
  </si>
  <si>
    <t>If this place was closer to me, I'd go more often. I love their patio, location (DC Ranch is niiiccceee) wine selection, happy hour, and appetizers. If you're a single man and\/or the scandalous, committed type, definitely go here for their Ladies Night on Thursdays. This place reeks of Chanel, Michael Kors, Marc Jacobs, etc...you get my drift (haha). Being a straight woman, I've picked up women here and have been picked up by women here without even trying. Just try not to trip and fall on all the dropped panties on the floor.\n\nI usually order a glass of the 2006 Duckhorn \Decoy\</t>
  </si>
  <si>
    <t>closer,their,niiiccceee,happy,single,scandalous,committed,their,my,straight,all,2006</t>
  </si>
  <si>
    <t>nrcFjjQY0wSv6xjchFHX1A</t>
  </si>
  <si>
    <t>k1QpHAkzKTrFYfk6u--VgQ</t>
  </si>
  <si>
    <t>Totally MM (Marriage Material).\n\nI LOVE this place.\n\n-Easy parking and access\n-Separate dining and bar area\n-Shaded patio seating\n-Fresh ingredients\n-Approved portion sizes by yours truly\n-Good service\n-Good coffee and they offer french press (totally MM without the prenup)</t>
  </si>
  <si>
    <t>Easy,Separate,ingredients\n,yours,Good,french,</t>
  </si>
  <si>
    <t>BJKaj71XoQfF0ub1z3VYqg</t>
  </si>
  <si>
    <t>kn5Zd5FApH3PYGN8tw6bSQ</t>
  </si>
  <si>
    <t>Last Saturday, I went to Char's Bar\nBecause it wasn't very far\nRiding bitch on a scooter\nIn a mini skirt barely covering my cooter\n\nThis was my first time\nWhich should've been a crime\nCuz' this place was poppin'\nMy booty was droppin'\nMy head be boppin'\nWhere all the ez katz are flockin'\nDrop, pop the collar lockin'\nAll shades of colors hoppin'\nTo the beats that be rockin'\n\n$6.00 was the door fee\nStiff drinks? Yes please!\nShots of Patron I was takin'\nIn hopes of later dirty baby makin'\nAnd even morning breakfast serving bacon?\n\nOnly complaint is the restroom\nVery slimy, tiny, and grimy\n\nShe sang with soul and funk\nNothing dull or bunk\nDamn, I'm gettin' drunk!\nSinging some James Brown\nThe crowd was gettin' doowwwnnn\nNo one with a frown\nUp in this Blue's town\n\nI danced and got jiggy\nFlirted like Miss Piggy\nWith all this fun\nUnder the sun\nI was done\n\nBut I'll definitely be back\nReady to attack\nThis place was so cool\nNot at all whack\n\nEyes were closing shut\nBaby making, what? What?\nNot tonight, don't wanna to fight\nCan barely stand with all my might\nLosing sight\nGooooooood night!</t>
  </si>
  <si>
    <t>Last,far\nRiding,mini,my,my,first,poppin'\nMy,all,lockin'\nAll,that,dirty,restroom\nVery,tiny,dull,all,cool\nNot,all,my,sight\nGooooooood,one</t>
  </si>
  <si>
    <t>Ox6TDwteovtIaq34mO7T_w</t>
  </si>
  <si>
    <t>DMyoxEaTGTakZxWgh1D5bw</t>
  </si>
  <si>
    <t>James, our server, was the best\nCertified Food Digest\nWas very attentive to his guests\n\nRoom dÃ©cor was warm and dark\nSeasonally inspired is their trademark\nDiet-friendly restaurant for you to bookmark\n\nBlackened Fish Tacos were racy\nAs in spicy-not hussy like Ms. Lacey\nChipotle cream was hard-hitting like Dick Tracy \n\nHad a slurp of buffalo chili\nBona fide good, if only I had a Willy\nPortions are healthy, not large and silly\n\nDessert sampler was flavorful and dreamy\nMocha Macchiato was caramel and creamy\nMmmm Mmmm-Smile so big, it's gleamy\n\nLunch menu less than 475 calories\nPrice points easy on your salary\nEntrees change as often as Facebook galleries\n\nWill have to come back for some more\nTrying new things is never a bore\nEspecially if it helps my washboard</t>
  </si>
  <si>
    <t>our,best\nCertified,attentive,his,guests\n\nRoom,warm,their,friendly,hussy,chili\nBona,fide,good,healthy,large,flavorful,caramel,big,less,easy,your,new,my,475</t>
  </si>
  <si>
    <t>YKfFKgUAEwGJKtrhRw6M_w</t>
  </si>
  <si>
    <t>hy5bDUPEODQ4ESiHHMu9aQ</t>
  </si>
  <si>
    <t>Hip Hop, Booty Pop\nLive DJ, Got That Beat Drop\nTuesday Nights\nSpinning on Flight\nGot Me on that Cardio Bike\n\nM.I.C is the Bee's Knees\nA Great Place to Be\nHealthy, Fun and Guilt-Free\n\nGet your Work-Out Flow\nAnd Gain a Glow\nExcuses? No More!\nI got a body to show! ;)</t>
  </si>
  <si>
    <t>your,</t>
  </si>
  <si>
    <t>MfSGF2SLjmd8_hvsKUzyyg</t>
  </si>
  <si>
    <t>4dxsxSavxaFQN2tDAyP0Ew</t>
  </si>
  <si>
    <t>Keep calm and wax on\nStubborn hairs all gone!\nPolish those brows or mow that lawn\nWhatever you need, Laura has got it going on\n\nAppointments start on-time\nThat alone, is worth every dime\n\nBrows be framing my face\nLaura does it with style &amp; grace\nIn a relaxing &amp; charming studio space\nMeant to replace any sort of hairy disgrace\n\nSexy brows, pow wow.</t>
  </si>
  <si>
    <t>calm,wax,on\nStubborn,worth,my,relaxing,charming,space\nMeant,hairy,</t>
  </si>
  <si>
    <t>nZkrpHxvWmeAJoW0ZVd73A</t>
  </si>
  <si>
    <t>IRIjqJmrosn3usMI-VE-xw</t>
  </si>
  <si>
    <t>I'll never forget the day I thought my \brakes were shot\ (the exact words I used to describe my dilemma) as I was driving to work one morning. At every stop light, I would jerk back and forth trying to get a hold of my car and make it brake, but it would slowly creep forward and never come to a complete stop.  Terrified of running into someone's car, I rushed over to Pitstop so that Vitally, the Owner, could check out my car. \n\nHe was able to see me immediately and took my keys so that he could give it a test spin. Upon returning, he informed me that NOTHING, indeed, was wrong with my brakes. I was like, \What?! No way!\ like a total Valley girl. \Umm...you had your floor mats covering your brakes, therefore blocking your feet from having complete access to braking,\ he explained. \n\nLOL!!! \n\nTalk about embarrassment! I still laugh about it anytime I'm in for an oil change. Needless to say, he never took advantage of the situation and kindly moved my floor mats down to their proper place.\n\nHe's the only Mechanic I trust to give me a fair price and fair evaluation. I highly recommend him and his team to fix your car, especially if you're a woman. If you're like me and have zero interest and zero knowledge on auto parts, then Pitstop is a great place to go for peace of mind. They won't screw you over and if it's a super, easy fix, they've been known to take care of it free of charge. I've been going to him for years!</t>
  </si>
  <si>
    <t>my,exact,my,my,complete,my,able,my,wrong,my,total,your,your,your,complete,Needless,my,their,proper,only,fair,fair,his,your,great,super,easy,free,one,zero,zero</t>
  </si>
  <si>
    <t>yGSm9HQT62BH5zEBsSD-Og</t>
  </si>
  <si>
    <t>C3gKBIsZKR3bp43BbOu8qA</t>
  </si>
  <si>
    <t>If you're looking for a local and casual Thai restaurant to enjoy, this is the place to go. I've been a happy customer here for over 3 years and usually order the minced chicken lahb (so dang flavorable) and drunken noodles dish with chicken. I love their sweet mango, sticky rice when it's in season, too. \n\nThey know me by name and usually already know what I'll be ordering. Either it's pizza or Thai food every Sunday night and I have to say, Thai Rama usually wins.\n\nI can't even spit a rhyme about this place because it's serious business how much I love it here :P.</t>
  </si>
  <si>
    <t>local,casual,happy,flavorable,drunken,their,sweet,sticky,Thai,serious,much,3</t>
  </si>
  <si>
    <t>zD0ncBx22BTMVpLhu_XWgw</t>
  </si>
  <si>
    <t>tXfFAFjZOBcTW8enPCw3dw</t>
  </si>
  <si>
    <t>I had Lisa as my stylist and came in for a last minute blow out. I was able to get squeezed in which I appreciated. The style was exactly what I needed and she even gave me a few free samples.</t>
  </si>
  <si>
    <t>my,last,able,which,few,free,</t>
  </si>
  <si>
    <t>dCj9p3S1inWFQFPkSmkRMQ</t>
  </si>
  <si>
    <t>dgn-BAdd_0-5nVSO3asMsQ</t>
  </si>
  <si>
    <t>Love the new concept from Mint Body to Exhale Wellness Studio with more of a holistic vibe to it. They offer yoga, custom nutrition plans, personal training and meditation with fun, weekend events to spice things up.\n\nAll women, easy-going and really inviting. I love that you can work out hard here and have some fun - like it's not too serious, but serious enough.</t>
  </si>
  <si>
    <t>new,more,holistic,personal,up.\n\nAll,serious,serious,</t>
  </si>
  <si>
    <t>ZBHfqtDjCLLBquNpvEESSA</t>
  </si>
  <si>
    <t>-7IMRsmV-Gt7KAK3yivZGQ</t>
  </si>
  <si>
    <t>j-JE8jELAHBbg6MKeAGanw</t>
  </si>
  <si>
    <t>One of our very favorite places to go eat - in the Phoenix area and in general. I love the ambiance, patio is great, service is outstanding and the food is always perfect. I think I could live on their steaks and creamed corn!</t>
  </si>
  <si>
    <t>our,favorite,general,patio,great,outstanding,perfect,their,One</t>
  </si>
  <si>
    <t>aH9KoaRJAyXOwgWysOMKAQ</t>
  </si>
  <si>
    <t>5wWYwiWEUFfrLc173h0fIg</t>
  </si>
  <si>
    <t>Just got back from Vegas. I got my gf the Experience of a Lifetime package with 30 laps. She had a great time. \n\nEveryone there was really nice, the signs leading the way there were great and the whole process was a blast.</t>
  </si>
  <si>
    <t>my,great,nice,great,whole,30</t>
  </si>
  <si>
    <t>9A2D5unVlOxGrc8aKN385g</t>
  </si>
  <si>
    <t>ECmphS3zwUcqWhnbhOZoUg</t>
  </si>
  <si>
    <t>Our favorite fry bread in phoenix. We actually drove straight from the airport to here for a fry bread today!</t>
  </si>
  <si>
    <t>Our,favorite,fry,</t>
  </si>
  <si>
    <t>wyq5VDXcq8YkGEvzMuTStA</t>
  </si>
  <si>
    <t>All I can really say is WOW. We never go to buffets but after seeing all the reviews I had to try this place. I was very impressed. The food was great and the staff was excellent. I really couldn't have been more pleased from the crab legs to the hand carved slab bacon and unlimited champagne it was a awesome brunch (and a great deal too).</t>
  </si>
  <si>
    <t>all,impressed,great,excellent,pleased,unlimited,awesome,great,</t>
  </si>
  <si>
    <t>6ZTIeOZdOqlb8Rw5rmi2ng</t>
  </si>
  <si>
    <t>The food, service and entertainment were all great here. The seating is very uncomfortable but it is all part of the atmosphere. I think this place was a great deal too at 40.00 each.</t>
  </si>
  <si>
    <t>great,uncomfortable,great,40.00</t>
  </si>
  <si>
    <t>9yIQSQu_90WvW5qbEoiISA</t>
  </si>
  <si>
    <t>aRngE8bFUhtHs3INz_QMmA</t>
  </si>
  <si>
    <t>Great mall. It's always really dead in here but the store selection is great.</t>
  </si>
  <si>
    <t>Great,dead,great,</t>
  </si>
  <si>
    <t>0CpdX3Cytk6SLf4U9eeSOw</t>
  </si>
  <si>
    <t>xZtKQ6AFLh9P7rfmjvVjhw</t>
  </si>
  <si>
    <t>Tried to go to Angelina's but they have not re-opened yet so we ended up here. We both had the green chili frybread and it was great. I still have to say Angelina's is better but this place is definitely worth a try.</t>
  </si>
  <si>
    <t>green,great,better,worth,</t>
  </si>
  <si>
    <t>ir1qzdE3kaHxC9TvKg1JLw</t>
  </si>
  <si>
    <t>I3STZd5iAvUL9MNLF_DUug</t>
  </si>
  <si>
    <t>Excellent - especially for airport food. The carne asada tacos were great.</t>
  </si>
  <si>
    <t>carne,asada,great,</t>
  </si>
  <si>
    <t>9aEN4fDpuLxa0eZzlbc_uA</t>
  </si>
  <si>
    <t>G-5kEa6E6PD5fkBRuA7k9Q</t>
  </si>
  <si>
    <t>Spectacular. I wish I could give it 10 stars! Everything from the service to the food was outstanding. Great drink, delicious bread with pesto and a killer carbonara pizza. I will definitely return.</t>
  </si>
  <si>
    <t>Spectacular,outstanding,Great,delicious,10</t>
  </si>
  <si>
    <t>AWC9oA4uauB9pF2P8iEg6w</t>
  </si>
  <si>
    <t>X075p7boJU1j1JNHUj5UQQ</t>
  </si>
  <si>
    <t>Food is ok and it's nice that it is open 24\/7 but don't expect the same food you get at the stand alone CJ's.</t>
  </si>
  <si>
    <t>ok,nice,open,same,alone,24\/7</t>
  </si>
  <si>
    <t>ndC99ya_L61ostXa8EtqTg</t>
  </si>
  <si>
    <t>-7bM_DeL2Kj2CuYuVDsLNg</t>
  </si>
  <si>
    <t>-P8dGzSVhJi-5oZ-8U2y0w</t>
  </si>
  <si>
    <t>Ok, I only came to eat at the Cannery Buffet because it is the closest to our neighborhood. \nAs for being a local here in Las Vegas for over 20 years, I've never seen lower quality food in my life... \nIt's so hard to understand why you wouldn't just put littler portions of food out instead of just letting large amounts of food sit out, and just turn into the most nastiest looking food you've ever seen. \nI'll admit the salad bar\/pizza was descent. . . But that was it. . . My Prime Rib was nothing but fat, if they would let me post a picture  of the food I picked up you would totally be disqusted and grossed out! The photos they show you are a HUGE LIE~ and should be deamed false advertising!\nLike Domino's Pizza your buffet needs a whole new outlook and assment! BLAH TO YOUR BUFFET!!!!</t>
  </si>
  <si>
    <t>closest,our,local,lower,my,hard,large,nastiest,\nI'll,My,fat,false,your,whole,new,assment,BLAH,YOUR,20</t>
  </si>
  <si>
    <t>nl2WVtSqG6VivHXrc8dCqg</t>
  </si>
  <si>
    <t>td-NOo-k4xhfVmO5X92uAg</t>
  </si>
  <si>
    <t>This place reminds me of the noodle house in the Caesars Palace, they make everything to order, which is great. \nI was expecting Chinese cuisine but they cater to An American palate, but it was still good.</t>
  </si>
  <si>
    <t>which,great,Chinese,American,good,</t>
  </si>
  <si>
    <t>5BkNRgLd6u6XtqwQd-5FwQ</t>
  </si>
  <si>
    <t>9K1A2EqSq5dw51K7kEljpw</t>
  </si>
  <si>
    <t>This place was the most horrible pizza hut I have ever been to.\nFirst there was no one to greet anyone when I walked in, and there were already 2 people waiting, I asked if they have been helped and they said no.. Seriously someone could have walked out with the register and no one would have noticed...\nFinally after 10 mins..( seriously) a girl walked out and instead of asking who's next, she just helped whoever was standing I almost walked out...she went Togo help me and I spoke up for the other people saying you should ask who was here first... Horrible servIce, just horrible, my chicken wings looked like they were deep fried in acid.. My pizza cheese looked like brown spotted burnt cheese, service was the same as the pizza terrIble! Never ever going back there, you can't even pay me Togo back there!</t>
  </si>
  <si>
    <t>horrible,next,other,first,Horrible,horrible,my,My,brown,same,terrIble,2,10</t>
  </si>
  <si>
    <t>tw0GcDrn1K3l1siwYBTizg</t>
  </si>
  <si>
    <t>Let me just say WOW~ \nI came for the Dinner last night but was not going to wait in the Hour and 1\/2 line So, I came back for Lunch. \nI was extremely satisfied with the 1\/2 hour wait. As much as I hate waiting. \nFirst as you walk in for Lunch, you'll see Oysters on the half shell, shrimp, and muscles on the half shell. But that's not what impressed me, it was the freshness of the oysters and the shrimp, it was the best i've had at a buffet ever!\nSecond you'll notice juice in jars, not just any juice, FRESHLY squeezed, OJ, CARROT, APPLE, CUCUMBER, and GRANNY SMITH! yum stuff let me tell you I know my juices very well! My daughter loved the OJ and Carrot Mixed together!\nThen you move into the seafood steamed and Fish&amp;Chips which were Great! Hot and Good, best at a buffet I've ever had. \nAlso the meat station, the Spicy sausage was great! The Prime Rib was Tender and moist, I went back for seconds, and the Brisket was smoked and tender. Potatoes Mashed were real and not a powder! Grade A there!\nStopped at the Mexican Stand and it was tacos and cooked to order Fajitas! You name it they had it in SALSA baby! So much salsa that I only tried the ones I had never had before in my life. And BOY oh BOY were they SPICY and GOOD!!! \nNow! the Italian Station! Pizza was just amazing, and Fresh, Pasta cooked to order and Even the PHO \/ RAMEN \/ UDON \/ RICE Noodle station cooked to order and the broth was so good. My daughter ate 2 helpings of the pasta! \nTHE SALAD STATION!!!!!!!!!!! was AMAZING!!!!!! I love my greens, but there were not just Greens, they were QUALITY greens, and even Hare-loom Tomatoes with Mozzarella which was just Outstanding. Let me tell you, these were some amazing selections and to many to eat BUMMER my stomach just isn't big enough!\nThe Chinese\/Japanese\/Korean Station was Above and beyond, with the Tuna Poke salad and the Soba noodles, Curry with even Chicken Satay!!! Dim Sum items and BBQ Ribs! Loved those because they were actually Good~ never find good quality ribs at a Buffet - ever - \nGetting to the Desert - - - - O. M. G. = = = = REAL WHIP CREAM AT THE CREPE STATION!!!! Amazing again!!! with VANILLA GELATO!!!! with RASPBERRIES AND BLUEBERRIES!! Make your mouth water, IM NOT DONE, Drizzled with CHOCOLATE SAUCE\/ or NUTELLA SAUCE.... The little deserts that I am use to getting at other buffets were good, but just selection after selection of quality, I actually felt bad to waste anything! I love the cheese at certain buffets or the meats, but here I paid for Everything in one spot! Will be doing a Dinner one night! \nIt was everything a Buffet should be and was Fine with paying the Over price for it!</t>
  </si>
  <si>
    <t>last,satisfied,half,best,my,My,which,Great,Hot,Good,great,tender,real,Mexican,much,that,my,GOOD,amazing,good,My,\nTHE,AMAZING,my,which,Outstanding,amazing,many,my,big,good,\nGetting,REAL,Amazing,your,little,that,other,good,bad,certain,Fine,1\/2,1\/2,2,one,one</t>
  </si>
  <si>
    <t>86mK5Kx4GIvWIqBZ-ai79Q</t>
  </si>
  <si>
    <t>It was a Great Surprise to see this place Open! I am a huge fan of all things Shaved Ice! This place is very Small- but it also only has one machine and we missed the rush-\nI was very pleased with the Prices.\nI even like the flavoring of the Ice! \nThe toppings were bombDiggity! Love the mochi- and it was soft which = fresh! \nThe iPad for a Register is a (+)\nThe Customer Service is great! They are friendly and have the ability to be better with greeting people who walk in- but hey are looking for help- \nIt's gonna be a good stop in the summers!!</t>
  </si>
  <si>
    <t>huge,Small-,pleased,\nThe,soft,which,fresh,great,friendly,better,help-,good,one</t>
  </si>
  <si>
    <t>h9SA6fANRJTwvbLuxJ2ipw</t>
  </si>
  <si>
    <t>IVnGPHdTyu_GbLo9mXj98w</t>
  </si>
  <si>
    <t>Overall a good bowl of ramen- hard to compare to the other ramen places, although it did need a touch more salt.. The portion siZe was not big enough for my husband though so we had to order a side of gyoza- they have Purified Water which I really liked cause it didn't have that bad metal taste! bomb water! The atmosphere and service was very nice and friendly although I think that they are still in training a bit-- no problems though-- \nI'd go back if I were in the mood and in the area--</t>
  </si>
  <si>
    <t>good,other,more,big,my,which,bad,nice,friendly,bit--,</t>
  </si>
  <si>
    <t>2Lr1hF0fbc-mOCjzOJJjOQ</t>
  </si>
  <si>
    <t>LC5UGtkQuIVsQ5AGCINL4Q</t>
  </si>
  <si>
    <t>They have busy weekends and I recommend it for little kids like 7 and under on week days. The big kids don't really stay in there designated areas. \nI wouldn't expect them too, because of just how WILD kids can get. But I have a toddler and they were in the toddler area, had to make it known that the older kids should probably stay out of that side. \nIt was fun and the kids enjoyed it. \nGet specials on GROUPON or AMAZON LOCALS!</t>
  </si>
  <si>
    <t>busy,little,big,WILD,older,fun,\nGet,7</t>
  </si>
  <si>
    <t>nHmm6c-b7SvSJNNUqNDE7w</t>
  </si>
  <si>
    <t>KTjfQxsQDKWP0dWXBCyXuA</t>
  </si>
  <si>
    <t>I love famous Dave's for the ribs, brisket, and Beans! \nI just wish sometimes a waiter or waitress would listen to a very small request of Hot Fries... They make such a difference when they are Pipping Hot! \nAlso, I love the service.. It's just so small to go wrong with such a small request leaves a big break in my heart.. I know Dave understands cause he's a foodie like me! Uuuueeeee!!!</t>
  </si>
  <si>
    <t>famous,small,such,small,such,small,big,my,</t>
  </si>
  <si>
    <t>L9ofgBwfA7ov1-ETaFkw7Q</t>
  </si>
  <si>
    <t>e3PBfbtXUjMziX6XGsOMoA</t>
  </si>
  <si>
    <t>OMG! Food ORGAZIIIMMM! Finally -- I know right, where have you been all my life you WAITED LONG ENOUGH! \nOK! First this is a real Authentic Japanese style Cafe'Teria- lol - so expect to wait yourself til the end.. and I love it ! LOVE STAR- \nSecond MADE TO ORDER :: HOT star -- \nThird the taste is BOMB SPOT ON! :: BOMB STAR- Awarded!! \nFourth the Superior Decorations and Amenities!! SUPER STAR AWARDED!! \nFINAL STAR THE CUSTOMER SERVICE WAS GREAT!! \nFor the Win to make My year go out with a BANG THANK YOU CAFE SANUKI! you have a Couple o Customers 4 Life! \nRecommend for a quick lunch and eat in setting! Great for the kiddos and plenty of room for a family! \nWill return for awesome noodle soup soon' and LEMONADE!!! LEMONADE!!! LEMONADE!!!</t>
  </si>
  <si>
    <t>all,my,real,Authentic,Japanese,HOT,GREAT,My,quick,Great,awesome,4</t>
  </si>
  <si>
    <t>wqrGkFcDibB0KItO73CNWA</t>
  </si>
  <si>
    <t>Hcg-t9QhHvTeSxnvzMtrtw</t>
  </si>
  <si>
    <t>ok, so, i am not into FALSE ADVERTISING... but No way can you tell me Cream on the SIDE when the menu Clearly has the CREAM on the dessert. \nWell, Fresh Crap in a bowl is more the Taste of this place. Service was Crazy! I feel completely mortified to fight with these people about the way the food comes out completely different... than displayed on a Menu that you sanction as part of your establishment... Seriously calm down about your cream and you should really make sure you deliver what you put on a menu.</t>
  </si>
  <si>
    <t>FALSE,more,different,that,your,your,sure,</t>
  </si>
  <si>
    <t>iWRx2z9D0NbkG7QjsIFadQ</t>
  </si>
  <si>
    <t>-83s33R6DAJKlc6C5Wqzwg</t>
  </si>
  <si>
    <t>CboINhcX-R1PGNtESJwQPQ</t>
  </si>
  <si>
    <t>Best roti in Scarborough for sure. Though chicken curry usually has fat pieces on it. Reasonably priced.</t>
  </si>
  <si>
    <t>Best,sure,fat,</t>
  </si>
  <si>
    <t>LXaiSa4OV8Dedk_dCDvreQ</t>
  </si>
  <si>
    <t>t2TwSVijqkh7Zl86gjNCJA</t>
  </si>
  <si>
    <t>I expected so much more for Kelsey's. It was my first time there and had ordered the chicken tenders coated with Doritos. Worst mistake I made, ended up getting so sick. And the price was rather high.</t>
  </si>
  <si>
    <t>more,my,first,Worst,sick,high,</t>
  </si>
  <si>
    <t>_APIn1bO_vvKEOlzvyFcCw</t>
  </si>
  <si>
    <t>U8gsIJu3bkqB7LXY88yhZw</t>
  </si>
  <si>
    <t>This is my go to location they have everything the other Walmart closer to me doesn't. Also I find that items are cheaper at this location vs the others. Sales are always good, and they restock frequently. The children sections are huge really good to look around and find some deals if you're a parent. Located in a really continent plaza. Opened later than others too</t>
  </si>
  <si>
    <t>my,other,cheaper,good,huge,good,continent,</t>
  </si>
  <si>
    <t>UJU-2dYSl_RXNmNwzhOxGQ</t>
  </si>
  <si>
    <t>1hmNiljuFBO2zJXkxF9-Gg</t>
  </si>
  <si>
    <t>This is store I believe is mainly geared toward black women, and girls. Though it is owned by people of Asian decent it's all young African American women. They are usually kind and very helpful. Though there is always one in particular who seems she's to good to help others. They have a wide variety of things in this store. Ranging from cosmetics,beauty appliances, jewelry, fashion apparel, and all things hair. They have a specific section for wigs. And usually have good sales. They also have a in-store salon that has a wide variety of services.</t>
  </si>
  <si>
    <t>black,Asian,young,African,American,kind,helpful,particular,good,wide,specific,good,that,wide,one</t>
  </si>
  <si>
    <t>5ltSapUfTt-3N2s0x07k-A</t>
  </si>
  <si>
    <t>mLI9Jf7byDnT6WDXsnlW5Q</t>
  </si>
  <si>
    <t>Really friendly staff. They recently moved their location to the lower level near the Hudson Bay. Their soft serve gets me every time.</t>
  </si>
  <si>
    <t>friendly,their,lower,Their,soft,</t>
  </si>
  <si>
    <t>Ka9JG4WTARtNH_nwWQ91ug</t>
  </si>
  <si>
    <t>MqH1eJaXrP9X92AijQi3lw</t>
  </si>
  <si>
    <t>This is a really great movie theatre location. I find that the staff here is really friendly. Also it is a kid friendly theatre. Is usually does get packed here during weekends and parking can sometimes be a hassle. Also I've found that this location is a lot less in cost compared to the Scarborough town centre location. Here they also do the cheap Tuesday specials which I mean who doesn't love. It's also conveniently located right beside the 401 which is an added bonus. It sits in morningside smart centre plaza.</t>
  </si>
  <si>
    <t>great,friendly,kid,friendly,less,cheap,which,which,morningside,smart,401</t>
  </si>
  <si>
    <t>yq0_mdP7LO0uxHJtz67njg</t>
  </si>
  <si>
    <t>agWZA6ajLvu6MfFySNBzZw</t>
  </si>
  <si>
    <t>Let me start off by saying this is a really really good restaurant to go to. Their portions are unbelievably good, and the food is of great quality too. The added bob is a bonus it helps to stop you from getting your attire dirty as you dig into the delicious food. As gloves are also provided so you don't have to worry about fingers getting dirty. Service is really good here as they have an upstairs and a downstairs. I find that this location is usually packed; why not be they're so good. Food portions here go by the pound. This restaurant is a really good location for someone who truly loves to eat seafood. I will definitely be going back in the near future.</t>
  </si>
  <si>
    <t>good,Their,good,great,your,dirty,delicious,dirty,good,good,good,near,</t>
  </si>
  <si>
    <t>VLNan4tmmsRWDAq6v1ep6A</t>
  </si>
  <si>
    <t>JxHKbmhEZGq1yCsKcPt_eQ</t>
  </si>
  <si>
    <t>This \mall\ use to have a few decent things in it. I find now that a lot of stores are closing down. Once the nofrills is gone there really won't be a reason to go there.</t>
  </si>
  <si>
    <t>\mall\,few,decent,</t>
  </si>
  <si>
    <t>c4OXecHZfnVOTAXFhn4cpA</t>
  </si>
  <si>
    <t>1JUeT6Wr_9Gfa4jfXyp9Aw</t>
  </si>
  <si>
    <t>Worst customer service, attitude and quality sucks. If you cannot do a certain design say that, do not attempt and get upset when I ask for it to be removed because it does not look the same. Do not proceed to be aggressive with me and tell me to get out that you won't finish doing my nails at 6:40 on a Saturday. My nails are super thick, uneven and bumpy, the tip of my nails are all cut up. I WILL NEVER RETURN. I WILL NEVER RECOMMEND ANYONE. DYLAN IS BY FAR THE MOST IGNORANT NAIL TECH EVER. You can hear him saying he doesn't care to get out in the video I have uploaded.</t>
  </si>
  <si>
    <t>Worst,certain,upset,same,aggressive,my,My,thick,uneven,bumpy,my,6:40</t>
  </si>
  <si>
    <t>dlDPCXpSSDHcDBBQaRyE-g</t>
  </si>
  <si>
    <t>usGow17X8F4qER7kNPBXzg</t>
  </si>
  <si>
    <t>This restaurant is very well organized and clean. The staff is very friendly. This establishment serves higher end food which can be a bit pricey. While dining here I had the crab cake appetizers, which was two big crab cakes with balsamic vinaigrette drizzle plated very nicely. Although I do think it was a little on the bland side. I also ordered the spinach dip which was good though I feel it was a bit runny but very tasty. For my main course I ordered the chipotle grilled chicken breast with an order of double fries. The chicken was superb and not an ounce bit dry, the seasonings where on point. It came topped with corn salsa, Monterey Jack cheese and bacon. Would definitely not mind going there again.</t>
  </si>
  <si>
    <t>organized,clean,friendly,higher,which,pricey,which,big,balsamic,little,bland,which,good,runny,tasty,my,main,double,superb,dry,two</t>
  </si>
  <si>
    <t>w2E2ICcHpyGO1HbtznhYaw</t>
  </si>
  <si>
    <t>-8BrIcsVPbGhv6EAEqbBfA</t>
  </si>
  <si>
    <t>COqpcvg81W9ObhpzlzngVA</t>
  </si>
  <si>
    <t>One of the best bakeries in town! Try the German Cholate cake for a real treat.</t>
  </si>
  <si>
    <t>best,German,real,One</t>
  </si>
  <si>
    <t>PrXhgfG40JE4OYSLKemQcg</t>
  </si>
  <si>
    <t>9urG14qwHtGRpQQUYY2y9A</t>
  </si>
  <si>
    <t>Long waits for decent food. Might be worth it for something beyond just eggs and toast. There is a wide variety of special items on the menu.</t>
  </si>
  <si>
    <t>Long,decent,worth,wide,special,</t>
  </si>
  <si>
    <t>lagykhTbaBjAyXZ36mKk-w</t>
  </si>
  <si>
    <t>ffUMyqLvDLcsed5p_7wy5A</t>
  </si>
  <si>
    <t>Great service. Solid food. Consistent and reliable. You will not be disappointed if you go to the Avenue for drinks or for dinner. A very good value for your dollar. Only thing that doesn't live up to billing is the dessert.</t>
  </si>
  <si>
    <t>Great,Solid,Consistent,reliable,good,your,Only,that,</t>
  </si>
  <si>
    <t>gOS1YQQdmmzjVmEPuhy4_A</t>
  </si>
  <si>
    <t>So132GP_uy3XbGs0KNyzyw</t>
  </si>
  <si>
    <t>Classic old style Las Vegas. Very good food and very good service. This is off the strip and not the easiest to get to, but well worth the trip.</t>
  </si>
  <si>
    <t>Classic,old,good,good,easiest,worth,</t>
  </si>
  <si>
    <t>1dsKWXoH4ycfXNNAzYuWaQ</t>
  </si>
  <si>
    <t>2qjvYspb3bEmCaw1vmSk0g</t>
  </si>
  <si>
    <t>This is without a doubt the best sushi spot in the Madison area. There may be a couple of other places that come close or equal, but not better.  They serve a great product and have a nice selection on the menu. Service is generally very good.  If you have someone in your party that isn't into seafood, their steak dish is very good.</t>
  </si>
  <si>
    <t>best,other,that,equal,better,great,nice,good,your,that,their,good,</t>
  </si>
  <si>
    <t>HWoUHfcBmEoJbQovC1_VrQ</t>
  </si>
  <si>
    <t>HfuIfYB_CxMAAJiEnxDl9w</t>
  </si>
  <si>
    <t>This is our number 1 local spot to go to for sushi. We are there at least every other week. Great quality and reasonable prices. We normally sit right at the bar and watch the guys do their work. They are very friendly and if you ask, they will make recommendations. Some of the specialty rolls on the menu are worth a try. Look the list over and try something that interests you. We love the caterpillar roll ourselves.</t>
  </si>
  <si>
    <t>our,local,least,other,Great,reasonable,their,friendly,worth,that,1</t>
  </si>
  <si>
    <t>OFFufllaQ5uLrl0-mzNYyw</t>
  </si>
  <si>
    <t>eRIgaUA3JFOxKXKH4mvshQ</t>
  </si>
  <si>
    <t>This is the place to go if you want to get great pies. Have tried both cream pies and fruit pies and they are terrific. Just as good as the original location in Osseo.</t>
  </si>
  <si>
    <t>great,cream,terrific,good,original,</t>
  </si>
  <si>
    <t>Bir8bnuiyEnXX6LcRMPlsA</t>
  </si>
  <si>
    <t>uivpqxLmLXhuargU1f6uGQ</t>
  </si>
  <si>
    <t>It was a pleasant surprise to find how many choices there were and how much food you could get for your dollar spent. This was a first time visit and I was very happy with my food. Certainly not a high end restaurant but wholesome comfort food that tasted great.</t>
  </si>
  <si>
    <t>pleasant,many,much,your,first,happy,my,high,wholesome,that,great,</t>
  </si>
  <si>
    <t>NYO-B4FCagyVUQystMOcxg</t>
  </si>
  <si>
    <t>BOQOuwSNhfKx1xvKtONsBg</t>
  </si>
  <si>
    <t>This is not your traditional pizza joint. They serve wood fired individual or for two sized pies that have an interesting selection of toppings. They always arrive quickly and hot.\n\nOur service has always been good and the atmosphere is slightly above the average for a tavern style place. They have a nice selection of beers as well as a full bar. \n\nWe go on a regular basis when we want a pizza that is better than the average one you get elsewhere. The settebello version is my personal favorite.</t>
  </si>
  <si>
    <t>your,traditional,individual,sized,that,interesting,hot.\n\nOur,good,tavern,nice,full,regular,that,better,average,settebello,my,personal,two</t>
  </si>
  <si>
    <t>bamdxYrkqYi5Bm4RdxPpSw</t>
  </si>
  <si>
    <t>gtB-1QxTscdPj78UE5sWuQ</t>
  </si>
  <si>
    <t>We are originally from Wisconsin so finding a good fish fry in LV that meets our expectations has been a challenge. We've been to Shucks three times now and have to say that it the best we have found in town. They bread their haddock in house and the fillet is a generous portion. The house cole slaw is also very good. I've also tried the snow crab and was very pleased. \n\nThe atmosphere is pleasant tavern, clean and efficient. It has a few TV's to fulfill the sports bar requirement but they are not intrusive. Staff is very friendly and the food comes promptly. We give it a solid recommendation and are putting it down as one of our regular spots.</t>
  </si>
  <si>
    <t>good,that,our,best,their,generous,good,pleased,pleasant,clean,efficient,few,intrusive,friendly,solid,our,regular,three,one</t>
  </si>
  <si>
    <t>iodbo95Ob1t4XuALBjyq7g</t>
  </si>
  <si>
    <t>-8EnCioUmDygAbsYZmTeRQ</t>
  </si>
  <si>
    <t>EGGdngbmVn-MA7i-6qrprw</t>
  </si>
  <si>
    <t>Loved this restaurant, very  classic decor, we made dinner reservation, asked a more private table. they gave us a cozy booth, just what we wanted.\n\nthe service is over the top, truly one of the best, they have very extensive wine menu, we usually order a bottle of white. we had Charcuterie Sampler as appetizer, it was so good, main course were scallops and rib eye, both were very delicious! a few  side orders too. \n\nit is a little pricey, but very well worth it, this is a great place for a very nice romantic dinner date, or just come here for the good food, or special celebrations. you won't be disappointed! \n\nI suggest make reservation, so that you can get a good table.</t>
  </si>
  <si>
    <t>classic,private,cozy,best,extensive,white,good,main,delicious,few,little,pricey,worth,great,nice,romantic,good,special,good,one</t>
  </si>
  <si>
    <t>OLpwee1D7v8ER4bNvNyyTg</t>
  </si>
  <si>
    <t>uwBJlA27pNywYTlPBiSqVw</t>
  </si>
  <si>
    <t>Boulevard pool restaurant at Cosmopolitan hotel. nice seatings, relaxing and comfy. we went there for lunch.\n\nIt was their restaurant week, they have a tasting menu for $30 per person, I had fat tire on tab, hummus with pita bread, grilled chicken sandwich, and chocolate mousse, bf had catch of the day. \n\nlove the hummus! it was so tasty! I couldn't get enough of those, my grilled chicken sandwich wasn't that great, the fries were yummy, but the chicken was a little burned, bf's catch of the day was perfect, we red relish made like flowers in the plate, so pretty and delicious. the chocolate mousse was the best! \n\nservice was good, food was great, perfect place for pool times or just a casual lunch. I liked it. :)\n\nTotal bill for 2 people with one tab beer: $70</t>
  </si>
  <si>
    <t>nice,relaxing,comfy,their,tasting,fat,tasty,enough,my,great,yummy,little,perfect,red,delicious,best,good,great,perfect,casual,\n\nTotal,30,2,one,70</t>
  </si>
  <si>
    <t>frPPM6yov8AUmaSKo3nW1Q</t>
  </si>
  <si>
    <t>r6igU1Fqs5szOOhyXPbayw</t>
  </si>
  <si>
    <t>I think I actually felt the story and history of Titanic, the \ship of dreams\ with all my heart during my visit. I wanted to visit this exhibition so bad because it was our one year anniversary and 100th anniversary of Titanic, it was just such a touching and romantic thing to do! \n\nThe tickets are $32 each for adult, they have photographers take photos for visitors with 3 backgrounds. The scene in the very front of the ship from the movie, the portrait of the big piece of Titanic, and the re-creation of the Grand Staircase. You can decide if you want those photos after your visit. They don't allow cameras inside, all the phones have to be turned off as soon as you enter the exhibition. \n\nThe 25,000-square-feet exhibit was fantastic! I loved it how they re-created the first and third class rooms. We could actually walk through it, even the furnishings were by original manufacturers. Lots of recovered artifacts from Titanic, lots of detailed descriptions about the ship and passengers, even the stories about survivors and victims. \n\nI was surprised first class suite cost that much money per person for this voyage, more than $50,000 a suite in today's money value! In the movie Kate's fiancÃ©e must be so wealthy to book 3 suites! And how luxury the first class areas were, only they had running water, and everything was as luxury as Ritz. Wow.. Amazing! \n\nI almost lost words at The Grand Staircase ... It was just like in the movie! My favorite set! We got to walk up and take a photo, my dream came true! The actual big piece of Titanic was so surreal to me, I couldn't believe it was an actual piece from the ship! And the rest of the ship in the bottom of North Atlantic Ocean is going to disappear in a decade or two from decaying. \n\nIt was very educational that they showed us when Titanic hit the iceberg, why, and how she had no chance but to sink....and why many passengers died from the cold so fast in North Atlantic Ocean, the water was even colder than the iceberg they put there for visitors to touch and feel, it was freezing! Most passengers suffered psychological and physical panics in the water, their body temperatures dropped very fast, so that they died even faster in the water..... so sad.....And they re-created the moonless night on the deck when Titanic hit the iceberg. I swear I could feel something around me, I hope they were not spirits or something... \n\nThis exhibit was just too touching, too real, I had tears in my eyes, I couldn't imagine how people went through all that, such a great tragedy... I even told hubby that I would never get on a life boat without him, just like Kate &amp; Jack in the movie! Well, I am just a hopeless romantic! \n\nThey had a visitors book for us to write our thoughts about our visit. A gift shop to get something to take home of this amazing Titanic artifact exhibition. \n\nAbsolutely loved this exhibit, can't even describe how much I enjoyed it, it was really a romantic thing to do for couples, I highly recommend it!</t>
  </si>
  <si>
    <t>all,my,my,bad,our,100th,such,touching,romantic,very,big,your,all,fantastic,first,third,original,recovered,Titanic,detailed,surprised,first,much,more,wealthy,first,Amazing,My,favorite,my,true,actual,big,surreal,actual,educational,many,cold,colder,Most,psychological,physical,their,sad,touching,real,my,such,great,hopeless,romantic,our,our,amazing,Titanic,artifact,romantic,one,32,3,25,000-square,50,000,3,two,\n\nIt</t>
  </si>
  <si>
    <t>LWpTjN-Rlho-n8AOebQ-7A</t>
  </si>
  <si>
    <t>2weQS-RnoOBhb1KsHKyoSQ</t>
  </si>
  <si>
    <t>I never eat buffet, it's very unlikely that I wait in line for a meal, but the hubby wanted to try it at the Wynn, he has asked me many times to give it a try when there was no line. He was lucky that there was no wait at all that day, we just walked in, paid and got seated within 10 minutes, otherwise, we would go to a regular restaurant in stead.\n\nI ordered a Sierra Nevada, and a Bloody Mary before I went to get some food. This place is huge, I am very bad at directions, I couldn't remember and find my seat, our waiter had to come to get me. That's another reason I don't do buffet in Vegas, I get lost....\n\nI liked the cold appetizers, lots of varieties, lots of vegan dishes, shellfish was good too. Seafood dishes were delicious, I tried a few, they were all good. They had sushi, Chinese stir fried noodles, yummy soups, bread, I really liked the pizza, cheese and veggie ones were so good, I couldn't stop eating them. \n\nThe food was delicious with lots of verieties, but I don't think I needed all that, carving stations were the best, the thing is I don't eat meat, so I missed out the best part, hubby was so happy with prime rib... Yuk... I just kept eating mixed olives and pizza, sipping on my Bloody Mary... \n\nFor lunch $35 a person, plus beer and Bloody Mary, our waiter didn't put my Bloody Mary in there, of course we had to give him a $20 tip for that, so we didn't really save any money, still around $90, it's a casual lunch or brunch value for us in Vegas. But I don't need to walk so much to get food and get lost at a regular restaurant!\n\nPassed desert section, I didn't even try to go there to get some deserts, cause I was really tired and grumpy from the walking and getting food... Hubby got me something, chocolate mousse, cheese cake, they were yummy. \n\nI told hubby, no more buffet! Next time you want it, you go drive to a lunch buffet by yourself, I am just gonna stay in my comfy bed and order room service. :)\n\nPs. Don't get me wrong, if you are a buffet lover, this is really a great choice! Just not my thing to do in Vegas....;p</t>
  </si>
  <si>
    <t>unlikely,many,lucky,regular,huge,bad,my,our,cold,good,delicious,few,good,Chinese,yummy,veggie,good,delicious,all,that,best,best,happy,prime,mixed,my,our,my,casual,much,regular,restaurant!\n\nPassed,tired,grumpy,yummy,Next,my,comfy,wrong,great,my,10,35,20,90</t>
  </si>
  <si>
    <t>oVrvzUJczq0e2JzVxSTyag</t>
  </si>
  <si>
    <t>I am not a prude person, I am actually very open minded to all sexualities and activities. To my own surprise, I left this show without feeling sexy, but rather uncomfortable and annoyed. \n\nHubby picked this adult show, paid $200 ish for orchestra seats close to the stage. We assumed this was like The Peep show in Cirque du Soleil style. Supposed to be sexy and sensual with all the amazing aerobics, but it was not! It was nothing sexy but annoying interacts with audience throughout the entire show. I was very relieved that hubby didn't get the love seats in the front rows, we were very close to the stage still. I felt bad for the people who had to go along with the embarrassing \ supposed to be sexy \ questions &amp; activities on the stage.... It was horrific!  Not to mention two men hosts kept doing strange naughty things to men and women... And the adult toys and men costumes were nothing sexy but very disturbing. The young girls performers were very beautiful with nice body, amazing costumes too.  \n\nMost of the performance was not impressive. I only enjoyed the two girls amazing aerobic act in a huge glass cup, it was sensual, beautiful and sexy in a classy way! To my horror, there were just too many nearly naked guys on the stage... Yuk! I had to cover my eyes with napkins all the time when guys were performing, and the solo girl aerobic act on the ropes made me so uncomfortable, I have no intention to watch and listen imaginary sex scene with strangers sitting all around me.... The gay kissing was just too much... \n\nThe final imaginary orgy performance with a man and a woman from audience was so bad, please... I only wanted to see sexy girls perform on the stage, NO naked guys, naked old women, men and fat women! \n\nI had to get up and took a break, one of the staffs asked if I was OK, I politely replied that I had to make a phone call, and went to the lounge in the front to sit for a while, I needed some time out seriously! One more look at some naked men, I would literally throw up in my beverage cup! Sorry I meant no disrespect for the hard working performers, I am just not that into men's bodies. Well....I started to drink so fast from my big alcohol beverage cup when I got back, too bad it didn't make me feel any better.. Guess this show was just not my type of show! I guess it is supposed to be interesting and exciting for a lot of people, but for me, it was too blunt, they should've made the seats less crowded... So I could at least not to be so close to the strangers around me... I am open to sexy and naughty bedroom times with my husband only.... I definitely don't like to watch a show about it in a theatre full of people.... \n\nThey only sell drinks and snacks at concession stand outside the theatre, the frozen drink was too sweet and weak, the margarita on rock was strong though. Two big drinks and two jelly shots cost $54. \n\nIf you want to see a show to give you ideas about  different sexualities and activities, or into buff muscular naked guys, you will love this show, otherwise, Stay away!!!</t>
  </si>
  <si>
    <t>open,minded,my,own,sexy,uncomfortable,annoyed,sexy,sensual,all,amazing,sexy,annoying,entire,relieved,front,close,bad,embarrassing,sexy,\,horrific,strange,naughty,sexy,disturbing,young,beautiful,nice,amazing,impressive,amazing,aerobic,huge,sensual,beautiful,sexy,classy,my,many,naked,my,all,solo,aerobic,uncomfortable,imaginary,much,final,imaginary,bad,sexy,naked,naked,old,fat,OK,more,naked,my,hard,my,big,bad,my,interesting,exciting,blunt,crowded,least,close,open,sexy,naughty,my,full,frozen,sweet,weak,strong,big,different,muscular,naked,200,two,two,one,One,Two,two,54</t>
  </si>
  <si>
    <t>IH2QxW1d4l1i8EQQHHcaFA</t>
  </si>
  <si>
    <t>guKEIlmotSbtbi500bQNXA</t>
  </si>
  <si>
    <t>It was a surprise for me, I would never stayed at a time share apartment complex like \resort\</t>
  </si>
  <si>
    <t>\resort\,</t>
  </si>
  <si>
    <t>05T9RN23yZhBlUao2WHQdw</t>
  </si>
  <si>
    <t>HoKXKkW8oC9q8XnjKLulRw</t>
  </si>
  <si>
    <t>Aww.... Another great dinner date at my favorite restaurant in Vegas! Everything was perfect, it started with a bit of scare, and turned into a romantic evening with great food, drinks and service!\n\nI specifically asked that table on terrace next to private dining area, they even called me to confirm, but a large party from the convention at the cosmopolitan threw a private diner party there the last minute, they rented the entire area! :( just my luck.... The restaurant called to let me know that they would try to get us a window table with nice views, ok.... What else they could do? Got there a bit late, host girl told us we could wait 2 minutes for a window table, sure....we waited at the bar for exactly 2 minutes or less, didn't even get the cocktails we ordered yet, host girl took us to a corner table next to the windows, I could see PH and strip! It was beautiful! After about 15 minutes, all the dining people around us finished dinner, it was quiet and romantic again! How sweet! Loved it! \n\nOur cocktails were as tasty as usual, ordered fresh oysters and pickled jar to start, seriously they have the freshest and sweetest oysters I have ever had! We order oysters everywhere, this place is no doubt #1 on my list! The pickled jar was so good, sour and salty, I didn't finish it intentionally, had it boxed for my late night snack after excessive drinking, I knew I would need it.; p\n\nThe specials written on a board were salad, steak and beef choices, I didn't want and couldn't have anything, so I just ordered a couple small plates, no entrees either, I guess my appetite wasn't that good the entire trip, don't know why... That's never happened to me...\n\nChilled half lobster:: OhMy. Loved it, so tender, I didn't want the cream sauce came with it, asked for horseradish, it was amazing, the lobster meat was so fresh! \n\nSautÃ©ed spinach: they didn't have that on the menu, they managed to find some spinach in the kitchen, and made that side just for me, how sweet! Loved it, light, fresh with enough flavors. \n\nCreamless corn: unique flavor, very light but still tasty! \n\nSpecial of the day beef: it looked like marinated beef stew in French version to me, it was tender, just hubby didn't like the flavor, he said it tasted a bit weird. I guess he still prefers steak no mater what?! \n\nSalmon tartare: liked how tiny they were, looked so cute, it was good but not great, still delicious though. \n\nHad a Grey Goose martini as usual, and a French champagne to finish the meal, it was PERRIER-JOUÃ‹T I believe, $27, it was perfect! What a meal, the views were definitely beautiful, that dining table was a very nice spot for a romantic and quiet dinner date, now I know two perfect spots to dine in that restaurant! Our server was extremely friendly and attentive, provided over the top service! \n\nI guess we will just have to come here every time we are in Vegas, and they have the best chilled shellfish! I will have to get a platter next time!</t>
  </si>
  <si>
    <t>great,my,favorite,perfect,romantic,great,private,large,private,last,entire,my,nice,late,less,next,beautiful,all,quiet,romantic,sweet,tasty,usual,fresh,freshest,sweetest,my,good,sour,salty,my,late,excessive,salad,small,my,good,entire,tender,amazing,fresh,sweet,light,fresh,enough,unique,light,tasty,\n\nSpecial,French,tender,weird,tiny,cute,good,great,delicious,usual,French,perfect,beautiful,nice,romantic,quiet,perfect,Our,friendly,attentive,top,next,2,2,15,1,27,two</t>
  </si>
  <si>
    <t>cNJdNrf_lBGshNh26dpW9g</t>
  </si>
  <si>
    <t>hT7SDPbIacR74vSANYsOug</t>
  </si>
  <si>
    <t>They just opened 2 weeks ago, it's a bar and lounge in the center of The Linq hotel and casino, very open and modern, we had a few drinks there before High Roller ride. Since I intended to get very buzzed before getting on the ride, I ordered a few strong cocktails and shots, and they worked! \n\nThe drink menu is very extensive, they have many crafted cocktails and infusion shots, the eye candy bartender Amanda made us a few ones she invented by herself, we just told her what we preferred, what liquor, what flavor, she did a great job accommodating our requests. I liked the vodka ones with spicy flavor so much.\n\nI loved it they put diamond shaped ice in cocktails, it was nice! The bartenders were extremely friendly, they were so much fun to hang with! Drinks were very strong, but inexpensive, I got really buzzed getting on the High Roller ride, so I got to enjoy the ride without the fear of heights this time! \n\nThis was a great bar to hang at The Linq, we had a lot of fun there!</t>
  </si>
  <si>
    <t>open,modern,few,buzzed,few,strong,extensive,many,few,what,what,great,our,vodka,spicy,shaped,nice,friendly,much,strong,inexpensive,great,2</t>
  </si>
  <si>
    <t>PNgiz6KiQ5CzrfKcTsVEkg</t>
  </si>
  <si>
    <t>PjchgHDQwjepIbg4w-DCyw</t>
  </si>
  <si>
    <t>Not sure I am qualified to write a review, we walked in and out in less than 15 minutes, it was just too loud for me that I couldn't stay long. \n\nDecided to check this place out on a Friday night after dinner, since we got a free pass at the dinner so why not? There was no line either, turned out it's free for hotel guests anyways, absolutely NO cost at all! \n\nThey had Patron girls giving out free shots, a free photo booth in the club, it sends all the photos to your email too. It was supposed to be fun to take photos in there, but it was the loudest place on earth! A few speakers right next to the photo booth, it was impossible to relax and smile, my expressions looked so weird in the photos! \n\nWe didn't even get a drink at the bar because of the loud music, seriously am I too old or what, I can't stand nightclubs anymore! \n\nThis nightclub is kind of big, has a nice layout, very open with lots of bottle service tables in rows all over the club. A good sized dance floor in front of the stage, dancers in very beautiful and fun costumes, I loved their costumes, it was fun to look at! \n\nThat's pretty much of it, not a nightclub person, but still checked it out real quick.</t>
  </si>
  <si>
    <t>sure,qualified,less,loud,long,free,free,free,free,all,your,fun,loudest,few,impossible,my,weird,loud,old,big,nice,open,good,sized,beautiful,fun,their,fun,much,nightclub,15</t>
  </si>
  <si>
    <t>c02u34iyeZRWow1tjAC2tA</t>
  </si>
  <si>
    <t>Made a quick stop at this tea lounge before our brunch at MOzen upstairs, we didn't have a reservation but the friendly host gentleman still seated us, just not the window view seatings. We weren't staying long so it was OK. \n\nVery nice tea menu, many flavors to choose from, some cocktails too, tea martini or teatini looked good to me. Ordered lychee green tea and teatini. Huge pot of green tea, I love green tea with honey not sugar, it was a little bitter and very strong. Teatini was very sweet cause it was made with agave, the flavors of the cocktail and green tea were perfectly balanced. Loved it! \n\nOur waitress was very attentive and friendly, as all the staffs at Mandarin Oriental, they just provide the best services on earth! After my teatini, we got really hungry and headed out to our brunch. It was a short but pleassant tea time, I liked it a lot. \n\nNot sure I will ever do high tea cause I rarely eat carbs, maybe just some green tea or teatini again sometime!</t>
  </si>
  <si>
    <t>quick,our,friendly,OK,nice,many,good,green,Huge,green,green,little,bitter,strong,sweet,green,attentive,friendly,all,best,my,hungry,our,short,pleassant,sure,high,green,</t>
  </si>
  <si>
    <t>a0RchbxCrT0P0f_B1phGog</t>
  </si>
  <si>
    <t>-8FDlhUsu5_lVONV_aOnGA</t>
  </si>
  <si>
    <t>EZ4TljJvGenxrkM4JsqtZg</t>
  </si>
  <si>
    <t>It's only been one time but we know we will be regulars! The less than $7 add outside drew me in but my fiancÃ© and I ended up ordering the 3 item dinner special ($16) which is worth it since the 2 item is $13. Their teriyaki sauce is thick and doesn't have an overpowering flavor like other places. Chicken is tender and juicy. Beef isn't dry like what we experienced at the nearby Osaka. Salmon teriyaki was good too! Yakitori - with grilled onion - yuuuum! \n\nWe also eyed the family at the teppan grill and the chef was entertaining and friendly. Overheard that he came from Nobu - must be good! Their food also looked good and we will be sure to try that and review it next:) \n\nFor their price the amount of food offered is well worth it because we had a second dinner to take home:P Staff is very attentive and friendly. Love it here!\n\n++Update: Had my second go today but this time I called in a pick up order after work.  They have an awesome lunch menu which is the same as the dinner specials but for a couple bucks less and maybe 2-3 items less than dinner (I just noticed because I got yakitori but for lunch its not on the special..you can order it full price 2 pcs for $4 or something).  The amount of food you get for the 2 item lunch special is huuuuge for the price of $9.  It even comes with the soup!! Other places get lazy and don't include soup on take out.  Horrray Sushi-ko!!</t>
  </si>
  <si>
    <t>less,my,special,which,worth,Their,thick,other,tender,juicy,dry,nearby,good,entertaining,friendly,good,Their,good,sure,their,worth,second,attentive,friendly,my,second,awesome,which,same,less,less,its,full,Other,lazy,one,7,3,16,2,13,2,3,2,4,2,9</t>
  </si>
  <si>
    <t>7XTPdHmeoOgry3vVmHa-yw</t>
  </si>
  <si>
    <t>5vAe61D-AAjGZBFA4Ep8mQ</t>
  </si>
  <si>
    <t>I've been coming to this spot for all my alteration needs and for sure this is the spot. Service is super friendly and quick - the lovely ladies remember you if you go often. I got my bridesmaid dress altered here and from there I've brought all the girls from my bridal party and husband in. They also do dry cleaning! Always happy with their services.</t>
  </si>
  <si>
    <t>my,sure,friendly,quick,lovely,my,bridesmaid,all,my,bridal,happy,their,</t>
  </si>
  <si>
    <t>kehA-3amJUuLly9CehIV8Q</t>
  </si>
  <si>
    <t>nuRLQaPYbH6raFgSv-C_8g</t>
  </si>
  <si>
    <t>My husband and I have eaten here three times - the first is what brought us back and the food and service was great.  The second time we ate with another couple and we are all very patient customers until the service took forever and we noticed many of our items were not coming (we did all you can eat).  After you asked for something that hasn't come to the table be prepared for the servers to snob you the rest of the time you are there and pretty much throw the food on your table. We thought this was an isolated incident and maybe it was just a rough day for them - it was lunch time and kind of busy.  \n\nIt was our third and FINAL time eating here yesterday and what should have been no more than a 45 minute dinner turned into well over and hour and a half.  There were only 4 tables being served - one table of 6 adults.  Seemed like an average dinner time - so tell me why my husband had to get up to ask to be able to order more (all you can eat) and he had to stand up again to inquire about the orders that weren't coming.  After that -- HIS water was refilled and mine was left a third full, no smiles no words to ask how everything is going, no apologies for the HORRIBLE service, and again the food was just being dumped on our table.  \n\nIf you dine here just hope you're the only table and that they're in a much better mood than usual.</t>
  </si>
  <si>
    <t>My,first,great,second,patient,many,our,that,your,isolated,rough,busy,our,third,FINAL,more,average,my,able,more,that,HIS,third,full,our,only,better,usual,three,\n\nIt,45,4,one,6</t>
  </si>
  <si>
    <t>AVXbugN1ruBrzdbVZuSmmw</t>
  </si>
  <si>
    <t>oKNKzSDtbKTjY64HNjN-Tw</t>
  </si>
  <si>
    <t>We are moving out of our rental and thought to hire help for the backyard to take another stressor off our plate.  It had been about a month 1\/2 or two months since we last did our own pick up and after Chris's visit my hubby and I are still raving about how amazing our yard looks and smells!!! :):):)  Needless to say we will be continuing our services with Chris when we move.  He is very professional and friendly.  My first call went to his voicemail and he called back.  Although I didn't get the chance to call back until the next week he still remembered my message and what I needed.  Nice to know personalized service still exists.\n\nThanks Chris!</t>
  </si>
  <si>
    <t>our,our,our,own,my,amazing,our,our,professional,friendly,My,first,his,next,my,personalized,1\/2,two</t>
  </si>
  <si>
    <t>1TksDDFcKFVbMEDrXca5RA</t>
  </si>
  <si>
    <t>Tjbd3oTRXs9ZdItF_cLJMQ</t>
  </si>
  <si>
    <t>Second time visiting and initially requested Peter since he did an amazing job my first visit but I was put with Kim. I am really shy so when I was called to sit with her I did not say anything and I was happy I didn't bc she also did an amazing job!  She is very detailed with her work on you and though she seems like she's in a rush bc she works so fast you can see she wants to do a good job for you! since my first visit I moved to the other side of town but I will still make my appts here.  Their scheduling, service, and cleanliness just cannot be beat!</t>
  </si>
  <si>
    <t>Second,amazing,my,first,shy,happy,amazing,detailed,her,good,my,first,other,my,Their,</t>
  </si>
  <si>
    <t>sqZsqp1T1_rAtHU7RZ3syQ</t>
  </si>
  <si>
    <t>EWVJZuB1idLCEWQ6Y2i6Sg</t>
  </si>
  <si>
    <t>Unfortunately I just got off the phone with the Director, Karina to cancel our spot at this day care.  While our little girl did not have the experience to attend I wanted to speak on the kindness and integrity we observed during the application process.  With my husband's recent change in jobs (he also was in the process of applying for police recruit), we were able to afford and look into a day care to help me with school.  We were going to do the part-time option 2x\/week for 4 hours for $110 for infants.  We just got notice he will be starting the academy this summer vs fall which is a pay cut - and we found ourselves having to re-prioritize our budget AGAIN.  I called and spoke with Karina and allowed me to withdraw our attendance without penalty, which considering everywhere in Vegas charges for you breathing the same air, is very gracious.\n\nWith life's little surprises it's nice to know there are some businesses still out there that will work with you and your family.  When I first found them we took a tour and loved everything - the staff is sweet and the facility is safe and most importantly, all the kids we saw were happy to be there!  But I couldn't decide right away if their scheduling could work with my schooling.  They offered to let me know if another family might be interested so that we could take time to think but also pay the reg fee ($75) ASAP if needed.  They did just that and called when another family was scheduled to tour.  I paid the reg fee right away and they still held the spot for 2 more weeks when we were ready to start.  The fact that they could have gone with a family ready to start at that time but instead kept their word to a family who was interested FIRST but still on the fence.  This speaks a lot to the type of business they run which is with respect and understanding!\n\nWill definitely reapply in the future when we are able to:)</t>
  </si>
  <si>
    <t>our,our,little,my,recent,able,part,which,our,our,which,same,little,nice,that,your,sweet,safe,all,happy,their,my,interested,more,ready,ready,their,interested,which,able,2x\/week,4,110,75,2</t>
  </si>
  <si>
    <t>zfHxQFXcvsZ7AnCG2w2_xg</t>
  </si>
  <si>
    <t>85qgQW9Ur6f58rOUjiHltA</t>
  </si>
  <si>
    <t>I've been going to this office for one year now since moving from SE side of town and going to another Dignity Health Med group and it's been nothing but problems and annoying front desk interactions that leave a bad taste in my mouth whenever I have to make another appt or get a bill.  A bill you might ask?  There's a sign at the desk that the co-pay is due before services are rendered but the girl is always on her CELLPHONE.  Even when there's someone in front of her, she's on her cell, just not talking.  When you walk away, she starts talking and it doesn't sound like it's business related at all.  She barely acknowledges you at check in or check out and just wants you out of her face so she can get back to talking on her phone.  That's where I think I haven't paid the co-pay and just get slammed with the bill later - I'm guessing she knows we'll get billed anyway so she doesn't have to do her job.  I prefer to pay when I'm in front of you with my wallet in hand and NOT when I'm checking the mail with a screaming baby and now see I have to log in somewhere and input all my credit info, etc.  \n\nRecently, I scheduled an appt which was a month out.  Upon arriving, with my 18 month along for the ride because I had no sitter, they told me my Dr. was out of the office.  WHAT? \We tried to call you the other day but you didn't answer\ WTF? I asked why was I called just once \the other day\ and why they didn't leave a voicemail??? They obviously knew then that the patient would have to make their way in to find out the annoying news!! No answer from them just a \we can reschedule you.\  I was thinking these were isolated incidents or they're just having a bad day.  But they've had a \bad day\ every time I came in for the past year ---- seems like a trend or the low standards they uphold in the office.  My appts are usually in the afternoon so maybe all goes to sh*t when the boss goes home.</t>
  </si>
  <si>
    <t>annoying,front,that,bad,my,that,due,her,her,her,her,her,my,all,my,which,my,my,other,other,their,annoying,bad,past,low,My,one,18</t>
  </si>
  <si>
    <t>weZLRwm-PHcxPZXceJRWuQ</t>
  </si>
  <si>
    <t>6T39H2dGUnrM91WqvR0VcQ</t>
  </si>
  <si>
    <t>+++ probably won't be back. 20mins for drinks? And the two new employees kept messing up. Even the one who was training the trainee messed up one of the drinks.  I give them credit for a policing for the wait and trying to rectify by offering me popcorn...small gestures matter.  Also, I gotta quit being suckered into jumping the gun on tipping. Or maybe the staff shouldn't solicit a tip before service is delivered. If I had known it was going to be such a mess I wouldn't have tipped. I actually would've just taken my business elsewhere. \n\n___________________________\n\nSimple menu means each item is top quality. So far I've tried their oolong iced tea, strawberry matcha latte, classic milk tea, taro smoothie (fresh!), and fairy grass...all are super good! The fairy grass has since changed from the pictures on yelp - there's no sweet potato or yam. Customer service is always top notch. Valerie is always so welcoming and sweet!</t>
  </si>
  <si>
    <t>new,popcorn,small,such,my,\n\n___________________________\n\nSimple,top,their,oolong,iced,matcha,classic,fresh,good,sweet,top,welcoming,sweet,two,one</t>
  </si>
  <si>
    <t>SgciLbVerf4QGCLi_ZzYPQ</t>
  </si>
  <si>
    <t>DGX2ldVGub9F1EAU9R7C5A</t>
  </si>
  <si>
    <t>++ Decided a place couldn't be a failure all the time right? Drive up for drive thru and was told someone will be with me soon -- we left after 5mins of radio silence. Smh. This was at 10am with one car in the parking lot and no other cars in drive thru ???????\n\nLove Subway for a quick meal and we frequent the Warm Springs\/Buffalo location because of the drive thru.  Half the time they get it wrong... the order taker is almost always rude.  Okay whatever because how excited can you sound taking sandwich orders all day?  But when you're paying for \deluxe\ sandwiches you expect some effort.  They take your full order up front and I feel like they don't even write it down and go off memory.  Which is why the sandwiches are come out wrong because they forget items or make things up in their head instead of clarifying the order.  \n\n- Ordered vinegar but got mayo\n- Ordered american cheese but got NO cheese \n- Ordered extra olives but got only 5 pieces if any...seriously??? \n\nYou can't expect customers to open the sandwich up at the drive thru to check their order before driving off (out of courtesy for those behind you in line who have waited long just as you have)...So I'll just leave this review &amp; take my business elsewhere next time.</t>
  </si>
  <si>
    <t>all,right,other,quick,thru,Half,wrong,rude,whatever,excited,\deluxe\,your,full,Which,wrong,their,Ordered,american,extra,thru,their,my,next,10,one,5</t>
  </si>
  <si>
    <t>lF1DygarBHiJ5ibo9ODlzQ</t>
  </si>
  <si>
    <t>yLiaMaJFq03JxXPk4puloQ</t>
  </si>
  <si>
    <t>Usually good service. Just found an extra seasoning (Hair possibly not from the head?!) in my food once so you have to question how that got there lol</t>
  </si>
  <si>
    <t>good,extra,my,that,</t>
  </si>
  <si>
    <t>St3yKAq6fGVxSOfCqcwjaQ</t>
  </si>
  <si>
    <t>-8KsJs0YuMbtBidxX_XcfA</t>
  </si>
  <si>
    <t>RououaUuC334cSLx6RnNSw</t>
  </si>
  <si>
    <t>Cute. Clean. Refreshing. I love that this place is in my neck of the woods, and offers a nice respite from the heat. Green apple is great!</t>
  </si>
  <si>
    <t>Cute,Clean,my,nice,Green,great,</t>
  </si>
  <si>
    <t>RcRmybiNmPaIr4c8vRO2Dw</t>
  </si>
  <si>
    <t>ucbrq_F4M0lJbRPXeuQa5g</t>
  </si>
  <si>
    <t>Recently started coming here, and it's just great, clean fun! Friendly people, good crowd, nice staff. For elementary school age kids, hit up the Kids on Wheels on sat morning. They play radio Disney top 40. Very appropriate.</t>
  </si>
  <si>
    <t>great,clean,Friendly,good,nice,elementary,appropriate,40</t>
  </si>
  <si>
    <t>_k3kYvn5qq2thOpTcruyxQ</t>
  </si>
  <si>
    <t>jcw_vtqfZSTLP15DJmvfIA</t>
  </si>
  <si>
    <t>Finally! Legit huevos rancheros! Service, quick and fast. Sit on the patio! Loved the ambiance. Some music on the patio would be nice. Easy parking. Will definitely come again.</t>
  </si>
  <si>
    <t>quick,nice,Easy,</t>
  </si>
  <si>
    <t>eR4WPdGGatWXavi48uPMzw</t>
  </si>
  <si>
    <t>PDBx1gVygEAn8x_niacYSw</t>
  </si>
  <si>
    <t>Went here for a pedi and gel manicure today, and it was only $37 and that included the $7 polish and daughter got! Fair pricing, and the quality compares to anywhere else. Chairs and decor a little tired, but for the most part clean and fast. It gets really busy, so go early!</t>
  </si>
  <si>
    <t>that,Fair,little,tired,most,clean,busy,37,7</t>
  </si>
  <si>
    <t>Vvm6YuPIeZEnqXsDI7NCQg</t>
  </si>
  <si>
    <t>EY4jDikZj6j_WMb8epf6Uw</t>
  </si>
  <si>
    <t>This is a nice hotel with comfortable and clean rooms. We paid $80 with a groupon, so make sure you check there before making reservations. We would stay at the hotel again. Very friendly at the front desk!</t>
  </si>
  <si>
    <t>nice,comfortable,clean,sure,friendly,front,80</t>
  </si>
  <si>
    <t>ihZESmBBIXrk48A7rsov-A</t>
  </si>
  <si>
    <t>kZ_QjEHp-ukq2bK5PGaR7A</t>
  </si>
  <si>
    <t>We came here to play some midnight bingo for a date night. We did an overnight in the hotel, which was very nice, and went to the casino around eight to waste some time. We played a little blackjack, stayed even, lost in the tightest slots I've ever seen. The buffet closes early, so we were stuck with limited options. About ten years ago, I recall the snack bar food being decent, but last night it was horrible. I got the nachos supreme and it was all a flavorless pile of mush. Come here with low expectations, and take a shower right after you leave. The smoke smell is crazy. Also, all the staff is just over working there.....</t>
  </si>
  <si>
    <t>which,nice,little,tightest,limited,decent,last,horrible,all,low,crazy,all,eight,ten</t>
  </si>
  <si>
    <t>4m7QDG4IuU7Hyr4tIeh37w</t>
  </si>
  <si>
    <t>vF7uhHELpV2mDo9VkDNosg</t>
  </si>
  <si>
    <t>Ollies is a great little gem, with great build your own omelettes. The chorizo and cheese is great! When you go, try the home fries! Be prepared for a little wait. It's not too bad, but it's a popular spot.</t>
  </si>
  <si>
    <t>great,little,great,your,own,great,prepared,little,bad,popular,</t>
  </si>
  <si>
    <t>inUcrpA5mtmLj4ovWf7azA</t>
  </si>
  <si>
    <t>BXSKs02psOB24y9c0OGTvA</t>
  </si>
  <si>
    <t>Sigh. Where to begin. The sad decline of this mall started years ago, and now it has reached really low points. And it's sad. Its like a ghost town during the day, the stores are empty, the people who work there are all very surly. I went there to get airbrushed hats for a kids hip hop routine, and couldn't even find anywhere decent to shop while I waited. The shops are closed down and the place is pretty much closed down. If you are in the mood for overpriced rent to own furniture, cheap jewelry, reflexology, or club wear, come here. But, you will not get the typical mall experience here.</t>
  </si>
  <si>
    <t>sad,low,sad,Its,empty,decent,closed,overpriced,own,cheap,typical,</t>
  </si>
  <si>
    <t>w-_GZzNWFy1dEVHC8GMxyw</t>
  </si>
  <si>
    <t>bI4emjU96ZvGQRTwxItd2w</t>
  </si>
  <si>
    <t>We stopped in on a Sunday night, and had a good meal. The restaurant was fairly empty, so we had great service. We had the chow mein, panang curry and wonton soup. All items were really good and fresh. Only reason for four stars instead of five is we had to ask a few times for some time, like sugar, but very minor. Definitely worth a drop in if you're in the area.</t>
  </si>
  <si>
    <t>good,empty,great,chow,good,fresh,Only,few,minor,worth,four,five</t>
  </si>
  <si>
    <t>-R36oVTqIrz0sLvLy_C3Tg</t>
  </si>
  <si>
    <t>UKUiJtXl0kXIUgK5tjReIA</t>
  </si>
  <si>
    <t>I have driven by this Pete's for years, and decided to stop by with my family on a Sat. Afternoon. I ordered the fish\/shrimp combo. It was mediocre square fish with minimal flavor. Shrimp were weird processed shrimp nuggets. Fries were barely hot when they came out. Husband had monster burger and it was similar to a McDonalds cheeseburger. Cheap prices, but low value.</t>
  </si>
  <si>
    <t>my,fish\/shrimp,mediocre,square,minimal,weird,hot,similar,Cheap,low,</t>
  </si>
  <si>
    <t>jGfLu6R3WfYeWw9Dem6FCQ</t>
  </si>
  <si>
    <t>-8KyX-3VrqGuHeQWKDJxxg</t>
  </si>
  <si>
    <t>4dCOilGYflzGzizOPKyvow</t>
  </si>
  <si>
    <t>The food was average. I ordered the NY steak &amp; it wasn't that flavorful and didn't seem to be a good quality cut of meat. On the bright side the wine was good, the staff was nice &amp; the side dishes were decent. The atmosphere was probably the best thing about the place. I might go back sometime to have a glass of wine, but I'm not interested in going back for dinner.</t>
  </si>
  <si>
    <t>average,flavorful,good,bright,good,nice,decent,best,interested,</t>
  </si>
  <si>
    <t>EPZqIFWcy1pULX1ghyxr6w</t>
  </si>
  <si>
    <t>vsFFbN71ehRCp46KeR5RdQ</t>
  </si>
  <si>
    <t>Always a great place to have breakfast &amp; the service is excellent. The pancakes are amazing but if you're looking for something healthy they're great at that too.\n\nI have had their french toast and their pancakes and they're both top notch. Lately, I've been eating extremely healthy, so I had an egg white omelet \made to order,\ and it was amazing.\n\nOnly bad thing about this place is that it's so good, you'll definitely have to wait for a table on the weekends, but it's worth the wait.</t>
  </si>
  <si>
    <t>great,excellent,amazing,healthy,great,their,french,their,top,healthy,white,bad,good,worth,</t>
  </si>
  <si>
    <t>nGH0ObAOuqr8_vKObpTCpw</t>
  </si>
  <si>
    <t>QmFLQZcmEB05vfDsYcVvKw</t>
  </si>
  <si>
    <t>I've been going to Cactus CrossFit for about a year now and I love it! The owner\/coach, Kevin, is amazing. He's got a great personality, very nice to everybody, and has created a great atmosphere here. I didn't know how good this CrossFit gym was until I traveled around the country to many more. I've been to CrossFit gyms in Austin, Salt Lake City, Washington DC, Seattle and Pennsylvania....and this one is by far the best.\n\nI've been getting great results, and whether you're an experienced crossfitter looking to switch gyms, traveling and want to drop in, or brand new to CrossFit then this is THE place for you.</t>
  </si>
  <si>
    <t>amazing,great,nice,great,good,many,more,great,experienced,new,</t>
  </si>
  <si>
    <t>U1JfJ0A-gDjZOGxQU0TfUw</t>
  </si>
  <si>
    <t>I am a regular at this breakfast spot, and it's money every time. The food is great, the service is solid, and the drink choices are even better. If you're in Scottsdale then this is a must try for breakfast.</t>
  </si>
  <si>
    <t>regular,great,solid,better,</t>
  </si>
  <si>
    <t>DRfqeWTvEa0NsaBwDMoU2Q</t>
  </si>
  <si>
    <t>fa1G6WoSdvAO8dzM4FYbUA</t>
  </si>
  <si>
    <t>I was so excited to finally find a place that served quality iced Toddy coffee in Arizona. This place has a great vibe, and great coffee products. It's a smaller location than the original in Tempe, but still a great place to meet, get some work done, or just hangout.\n\nIced coffee is a must in the hot Arizona heat, so if you haven't had iced Toddy coffee before then you MUST go here and get some.</t>
  </si>
  <si>
    <t>excited,that,great,great,smaller,great,hot,</t>
  </si>
  <si>
    <t>qWexuEJWW1vSnMtc4fRzaw</t>
  </si>
  <si>
    <t>HCCg-rVnHQ2FI6lHs_LvUQ</t>
  </si>
  <si>
    <t>The food is pretty good here, and the soft pretzel and cheese is excellent. There's great breakfast and lunch options. I've had good &amp; bad experiences here with the service.</t>
  </si>
  <si>
    <t>good,soft,excellent,great,good,bad,</t>
  </si>
  <si>
    <t>M5F_kEPmeSd4jnoJ38t0Zw</t>
  </si>
  <si>
    <t>bKxKPGmkwH-Q-GSbt7chNA</t>
  </si>
  <si>
    <t>Great for lunch! I had never been here for lunch but walked over after there was a huge line at Chop Shop. I ordered some edamame to start, a chicken teriyaki bento box and some assorted sashimi. Food was hot, tasty, fresh, and came quickly. The lunch portions were great and the pricing was very reasonable. Definitely high quality for the price. The service has always been great here &amp; that was consistent again this time as well.\n\nI come here for dinner often and now I'll be coming here for lunch more frequently too.</t>
  </si>
  <si>
    <t>Great,huge,assorted,sashimi,hot,tasty,fresh,great,reasonable,high,great,consistent,</t>
  </si>
  <si>
    <t>mGCV1wVrJvNhkW2jjOCAUg</t>
  </si>
  <si>
    <t>jRfQX8enRhWHf7V5zP5U8g</t>
  </si>
  <si>
    <t>This is my go to spot for pizza! They use super high quality ingredients, so it tastes as good as some of the higher end\/high priced\/well known options around town, but they're very reasonably priced &amp; almost never a wait time for a table. I've had almost every pizza on the menu and they're always perfect.\n\nOf course the gelato is the best I've ever had. Fresh flavors straight from Italy and I had my first ever Affagato here, which is 2 shots of espresso poured over a scoop of gelato. Amazing!\n\nThe service is great and the staff provides a nice back home atmosphere where everybody is friendly towards each other. Five stars for food, service &amp; price!</t>
  </si>
  <si>
    <t>my,super,high,good,higher,end\/high,perfect.\n\nOf,best,Fresh,my,first,Affagato,which,great,nice,friendly,other,2,Five</t>
  </si>
  <si>
    <t>ej0v7fNhqGN-4Z7JCliptw</t>
  </si>
  <si>
    <t>9iJa370SdefztNplnESMoQ</t>
  </si>
  <si>
    <t>I'm a fan of Sprouts and come her often. This location doesn't have the greatest selection and they always have lines to checkout. I would expect that the downtown Scottsdale location would be a prime location for them, but it's just not that nice there. I'm still a regular because there's not many healthy options nearby, but I'm definitely not loyal if something better comes along.\n\nI have hope that somebody in their organization at the corporate level realizes the opportunity they have at this location, and gives it the attention it needs. Until then I'll go there if necessary, but I'm not going to expect a great experience.</t>
  </si>
  <si>
    <t>greatest,prime,nice,regular,many,healthy,loyal,their,corporate,necessary,great,</t>
  </si>
  <si>
    <t>H1B_vjbQWndtG8-B7fITHw</t>
  </si>
  <si>
    <t>DYnFGGYU3SkrKT_G4djpYQ</t>
  </si>
  <si>
    <t>I have driven by this place a thousand times and always wanted to try it. Finally I did today and I was disappointed. The staff was very nice and the location is great. Since its \America's Taco Shop\ I ordered the three assorted taco plate with some chips &amp; salsa. All the meat was super dry and overall pretty tasteless. The food came out super quick, which is good from a service perspective, but I knew the food had probably been cooked earlier &amp; sitting there for a while. As I ate each taco my intuition was right as it just tasted like re-heated meat and not much flavor with it. The chips weren't too fresh but not bad. The best part of the meal was the salsa as that was very good, but not enough to get me to go back. The service &amp; the salsa kept this review at a 2-star instead of a 1-star.\n\nI left thinking that this could be an amazing place because of the location and the patio, but the food was just disappointing. I would have to know that they upgraded their food in order for me to ever go back again.</t>
  </si>
  <si>
    <t>nice,great,its,assorted,All,dry,overall,tasteless,which,good,my,right,heated,much,fresh,bad,best,good,enough,left,amazing,disappointing,their,thousand,three,1-star.\n\nI</t>
  </si>
  <si>
    <t>dpGriERu3E90L8UZluBBHw</t>
  </si>
  <si>
    <t>-8MACpGwGFRa-oyecgJRRg</t>
  </si>
  <si>
    <t>9R7MUqyeBDi_lViMX7Bcbw</t>
  </si>
  <si>
    <t>I love having the access to organic products and this salon has got it right! \n\nI had been in denial about how bad my hair was. I was beyond in need of a haircut, full of split ends, and some really terrible highlights. Kittim was great! He recommended some highlights within my budget and enough to tone down the somewhat leopard streaking my hair had taken,  along with cutting out pounds of excess hair (I have very very thick hair). The scalp massage was awesome and the hair products smelled good, not all fakey and flowery like some, and not all sagey like some organic products. I will definitely be back here</t>
  </si>
  <si>
    <t>organic,right,bad,my,full,split,terrible,great,my,my,excess,thick,scalp,awesome,good,fakey,organic,</t>
  </si>
  <si>
    <t>IXiqVMsKLUwoW8SY0k-nVg</t>
  </si>
  <si>
    <t>6Iu4YDjAPrDRRrPCt_E2zA</t>
  </si>
  <si>
    <t>So you're with a bunch of people who like chicken fried steak, and they say, hey theres this steak house you should try with us. This should be your first warning. If a steak house is known for its chicken fried steak, something is not right.\n\nMaybe you're different, maybe you think, sure, they like chicken fried steak, and I like fried asshole. Then this is your place!\n\nNow, you go in, and ahh the ambiance, shit on the walls as far as the eye can see, oh and not just the walls, the ceiling as well! Its jam packed, you can't hear the person in front of you, you're thinking, when's the last time they dusted all this crap? How much falls in my food from the lazy ceiling fans. \n\nIts hot and a bit humid to, maybe to recreate that true texas experience?\n\nSo you order your tbone, medium rare, side of mashed potatoes and hell, some okra while you're at it. Good okra is hard to find in these parts.\n\nThe okra, crispy, soft inside (once its done being molten lava), perfect. Don't bother with the sauce unless your garnish for okra is tartar sauce.\n\nHey, a side salad come with it! Oh, the tiny diced tomatoes, ice burg lettuce, and what an interesting mix, diced green olives all over the top, in giant piles.\n\nNow your entree comes, but the waitress, if you're lucky, has worked there 4 years! Shes got a blond dye job, too much eye makeup, and a perm. She makes sure to leave every single dish on the table, just in case you missed one delicious crumb. At some point she might drop by one basket of rolls, for a table of 8. The buttermilk ones taste homemade, not bad!\n\nOh yes, the entree, a tbone, super thin, in what is that? Its pooling everywhere, oh god the grease. You did order your steak with a large slathering of grease right? Well those mashed potatoes, which are thick and standard, are drenched in heavy white gravy, and all the blandness of the gravy helps soak up all that grease!\n\nSo you're almost done with your food, omg, your giant glass is empty? Where was that waitress? Oh don't worry, just grab her by the arm and she'll try to remember to refill your drink. And those extra plates, well if they're really bothering you you can ask a bus person to take them, though you might as well be asking them to lick your shoe (or eat what you just did). \n\nNow you're full, you've paid, and because of its \prime\ location, you get to cross a busy intersection to get to the car you had to park across the street. \n\nMight as well just wait to get home to pee too, its sweltering in there, more crap on the walls and ceiling, and you pretty much have to stand on the toilet to get the stall door closed.</t>
  </si>
  <si>
    <t>your,first,its,different,your,Its,last,all,my,lazy,hot,humid,true,texas,your,medium,rare,Good,hard,soft,its,molten,perfect,your,sauce.\n\nHey,tiny,diced,interesting,diced,green,giant,your,lucky,blond,much,sure,single,delicious,homemade,thin,Its,your,large,right,which,thick,standard,heavy,white,all,your,your,giant,empty,waitress,your,extra,your,full,its,busy,its,more,4,one,one,8</t>
  </si>
  <si>
    <t>ccMbp97AIIWAShie_EmsVw</t>
  </si>
  <si>
    <t>boYDu57rLihB0HyVUpLk0Q</t>
  </si>
  <si>
    <t>I've been going here for more than ten years. Its gone down in time, it used to be amazing, now its just pretty good.\n\nWe live on the west side now, so its always a treat when we end up on this side of town to eat here for lunch. Its generally pretty quiet, to the point that we're usually the only ones there. \n\nI get the vegetarian sandwich, and my girlfriend gets the pastrami. I love mine, sprouts, lettuce, avacado, and cream cheese. She said the pastrami was pretty good, not the best she's ever had, but still better than average. Their custards are still a good selection. The service was OK, the teenagers there were a bit slow, especially the boy working who was completely apathetic and lacked any personality.\n\nI miss that they used to offer a variety of breads to choose from for your sandwich, now its all hoagie rolls. The no longer offer iced tea as a drink option either, which is just strange. This sucks if you don't drink soda.</t>
  </si>
  <si>
    <t>more,Its,amazing,its,west,its,Its,quiet,only,vegetarian,my,good,best,better,average,Their,good,OK,slow,apathetic,your,its,hoagie,which,strange,ten</t>
  </si>
  <si>
    <t>d-xNvVtVz6vaMBpXlmkqtA</t>
  </si>
  <si>
    <t>STPpvTd7V6qioAONogTPRQ</t>
  </si>
  <si>
    <t>At first I thought we walked into the wrong door, standing directly in the kitchen. The owner was super nice, explained that they're take away and catering. I ordered the peril and mufungo, my girlfriend had the Carne fritas and mufungo. We also got an order of pastelillos. We talked to the owner for a while, he cooked while my girlfriend and I discussed our upcoming wedding. We were still talking about catering when we asked him what he does as far as catering. He gave us tiny samples of the beef and chicken stew (amazing), and I ordered one of the cream cheese pastries (also delicious).\n\nHis catering options and pricing are so impressive, we are definitely hiring him for our wedding. \n\nIt was way too hot to eat at the outside seating, so we headed home. The pastelillos were huge and so filling I couldn't eat meal till the next day, and it was still impressive. My girlfriend was able to dig into her food then, thrilled with everything. It's easily as good as the food her family from Puerto Rico makes, which is really like a ten star rating.</t>
  </si>
  <si>
    <t>wrong,nice,my,my,our,upcoming,tiny,amazing,cream,impressive,our,hot,outside,huge,next,impressive,My,able,her,good,her,which,one,\n\nIt,ten</t>
  </si>
  <si>
    <t>XDlvpQmUneKzEwiLrkCRJg</t>
  </si>
  <si>
    <t>6Cl15LapBVhw4ZfBIeVJJA</t>
  </si>
  <si>
    <t>Went here for dinner with my wife and in laws. The food was amazing, as was the service (our server was Dennis, very funny and helpful).\n\nCombo appetizer platter with eggplant, chicken, hummus, and chicken samosas. Everything was delicious. The samosas are flatter than traditional Indian ones, and did not have the full heavy filling, these were mostly chicken with some shredded carrot. Still very good.\n\nWe all shared the Pleaser dinner. It was HUGE. Two kinds of rice, 5 types of meat, 2 types of Naan, and salad. We were stuffed and still have plenty of rice, salad, and naan to take home. Everything is well seasoned, with a nice variety of spice. \n\nThe iced tea was also a wonderful surprise, back tea with cardamom. I will have to figure out how to make that at home.</t>
  </si>
  <si>
    <t>my,amazing,our,funny,eggplant,delicious,flatter,traditional,Indian,full,heavy,shredded,HUGE,nice,iced,wonderful,back,Two,5,2</t>
  </si>
  <si>
    <t>hDXenIj2j7UX_wzZkbsIbA</t>
  </si>
  <si>
    <t>MsMt3ndqiOca4ko5QZxj-g</t>
  </si>
  <si>
    <t>Called before driving over to see if they had a series I am looking for. I have called 3 other stores who had never even heard of it and placed me on hold, so I expected the same. When I asked, the guy who answered immediately said they didn't have it, not a single book from that series, and was not friendly to speak to. He didn't take a moment to look on a computer, nothing. I find it very hard to believe that he has their entire stock memorized unless they only sell marvel or dc. If that's the case, what a boring store. \n\nOnly gave 2 stars because he saved me a drive.</t>
  </si>
  <si>
    <t>other,same,single,friendly,hard,their,entire,boring,3,2</t>
  </si>
  <si>
    <t>TRuqOXnf2zQq1G0UgqSiQg</t>
  </si>
  <si>
    <t>Uvq6V0G784vJzYFjLddIgg</t>
  </si>
  <si>
    <t>Lot of hype from other yelpers, very bland show.\nWent here for lunch and the place was almost empty. Server was nice. We both ordered the beef burgers, mine a custom (wheat bun, medium cooked, provolone, greens, tomatoes, pickles). My wife ordered the American burger. While both were ok, they weren't anything spectacular, which after reading several yelp reviews is what we were expecting. My wife literally said \I could have had the same thing at Dennys\. Plus, both were cooked to well done (when we had asked for medium), which lead to some of their generic flavourlessness. \n\nThe regular fries were the same, and my sweet potato fries would have been better if they weren't heavily coated in large flakes of salt. It made them nearly inedible. \n\nThe fried pickles were the only thing we both liked, and even then, the batter was so crunchy and dry and bland. While we were happy they were fried pickle spears  (instead of chips), these only ok guys were the best part of our meal.</t>
  </si>
  <si>
    <t>other,bland,empty,nice,My,American,ok,spectacular,which,several,My,same,which,their,generic,regular,same,my,sweet,better,large,inedible,only,crunchy,dry,bland,happy,ok,best,our,</t>
  </si>
  <si>
    <t>gEXrREutHwlKDDojAEqZZQ</t>
  </si>
  <si>
    <t>AabR8NEwbwoGhQxJohs0OQ</t>
  </si>
  <si>
    <t>Maybe 2.5\nI ordered the French toast with 2 eggs and bacon. My wife ordered the buttermilk pancakes with home fries and bacon. \nThe server said the chef gave me an extra slice because the two I ordered looked small. Ok, that's cool, leftovers for later. My eggs were good, but they and they bacon were excessively greasy. The bacon was... meh. Overcooked and has this \in the fridge too long\ aftertaste. My French toast had the same aftertaste, and wasn't anything special. My whole meal was around maybe Dennys quality. \n\nMy wife's buttermilk pancake was super thin, not fluffy at all. Her bacon was overdone. Her home fries were full of onions and green peppers, which were on top of her pancake, so guess what her pancake tasted like? Ew. We asked for an order without the onions and peppers, but were told they don't have that. They offered us an pancake in their place because she was still hungry, which we took. They didn't charge us extra for the pancake, but they didn't take the cost of the home fries off either. \n\nThe service was nice, but nothing special, and not much of a sense of humor.\n\nDefinitely disappointed, there are so many excellent breakfast places in the area, I don't even know how this place stays open.</t>
  </si>
  <si>
    <t>French,My,extra,small,cool,My,good,long\,My,French,same,special,My,whole,Dennys,thin,fluffy,Her,Her,full,green,which,her,her,their,hungry,which,extra,nice,special,much,disappointed,many,excellent,open,2.5\nI,2,two</t>
  </si>
  <si>
    <t>zt5FVEUWyH3v-gX_LW6nqw</t>
  </si>
  <si>
    <t>2KWkeOk1KaH50Es_A-8cnA</t>
  </si>
  <si>
    <t>Can I just live here? The food is so good I could cry. I didn't know hash browns could be heavenly. All other hash browns should bow down to these. And the OMG French toast? More like OMFG French toast. I would lick the plates when I'm done if it wouldn't get me strange looks. My wife had this pile of hash browns with double bacon and cheese. I should say ex wife. She ran off with that potato bacon hussy.\nIt's fine though, I have the French toast.</t>
  </si>
  <si>
    <t>good,other,French,More,French,strange,My,double,French,ex</t>
  </si>
  <si>
    <t>1YbPN1gBFy0ezV9IGrHt-Q</t>
  </si>
  <si>
    <t>YC5oId5E2yqP9aGhhy8F3w</t>
  </si>
  <si>
    <t>Cory and everyone at Green Machine are incredible. We moved into our new home just over a year ago and inherited quite a pest problem from the previous residents. Spiders and scorpions and bears oh my! (Just kidding, no bears. Definitely a large amount of wolf spiders though). I saw a coupon for their services and when I called Cory was so informative. He gave me pricing info, scheduling options, and answered my mountain of questions. He was sincerely reassuring. I was so worried with my allergies and health conditions that the chemicals would cause a flare up. Plus I was terrified something would possibly hurt my pets and neighbourhood wildlife. He completely put me at ease, explaining not just the safety of the products they use, but guaranteeing everyone would be safe. \n\nEvery employee that has come to our home has been friendly, helpful, and professional. The office staff I have spoken to are super nice whenever I need to update info or reschedule. The cost is very reasonable, especially considering the excellent service and product safety. I love receiving text updates about our service schedule, so convenient. They have literally showed up rain or shine (even this week, when shine ment 108Â°), and had products specially for rainy days which I didn't even know existed. We have continued to use them on an every other month schedule since early last year, and our home and yard have been totally pest free since our beginning service. In all the difficulty in finding home professionals like plumbers, handymen, landscapers, etc for our new home, this is by far the best and easiest \find\ we've ever had. I never thought I would be singing the praises of pest control, but damn these guys are good.</t>
  </si>
  <si>
    <t>incredible,our,new,quite,previous,large,their,informative,my,reassuring,worried,my,my,safe,\n\nEvery,that,our,friendly,helpful,professional,nice,reasonable,excellent,our,convenient,rainy,which,existed,other,last,our,free,our,all,our,new,best,easiest,damn,good,108</t>
  </si>
  <si>
    <t>sM6BSfwWswz1O_lgoa958g</t>
  </si>
  <si>
    <t>-8bfKCvDClxD3iKX9o7J5w</t>
  </si>
  <si>
    <t>CH3GQlTeeCdT51ddJAxwVg</t>
  </si>
  <si>
    <t>I'd really like to give this a 2-1\/2 star rating.  We have only been at the Buzz\s on Craig Road (started on Ann Road a few years ago) and fell in love with their smoked chicken.  Very smoky and so tender.  Ribs and brisket are OK, too, but I like Famous Dave's better.  And we didn't like any of their sides.  When we get our meat at Buzz's we go across the parking lot to Popeye's and get fries and rice and beans.  We've never eaten in the restaurant, but have only had take-out.  Don't remember the decor as being memorable.  Haven't been there for awhile, and don't remember that they had sweet potato fries or cobbler the last time we were there.  We'll have to give those a try the next time we crave the smoked chicken!</t>
  </si>
  <si>
    <t>few,their,smoky,tender,OK,better,their,our,memorable,sweet,last,next,2,1\/2</t>
  </si>
  <si>
    <t>xTFmsGhKzTl3rRdsP3LmhA</t>
  </si>
  <si>
    <t>qmymSqVwHYRqdwfcBatzpQ</t>
  </si>
  <si>
    <t>I love Vintner Grill.  I have been there many times, and always had great food and great service.  I love the look of the place, the clientele, the seating, and the pear martini is the best.  I am going there again next Friday for lunch and I can't wait.  I must admit I have only been there one time for dinner, and the other times have been lunch, but it doesn't matter.  In my experience, the food, service and ambiance are first rate!</t>
  </si>
  <si>
    <t>many,great,great,best,next,other,my,first,one</t>
  </si>
  <si>
    <t>xbgwILkLzMYlaunV8SXR3w</t>
  </si>
  <si>
    <t>eMKqAItLbazgUT8xokz7fw</t>
  </si>
  <si>
    <t>We have been to this place twice.  The first time was just shortly after they opened and they had a very limited and casual menu.  This Kenyan fusion thing was very strange.  We ordered a combination plate that had several different items on it, because we thought it would be fun to try things we hadn't eaten before.  After sampling each one, we decided we wouldn't be trying those things again, and probably wouldn't be coming back to this restaurant again.  We were there for dinner during the week and were the only ones in the place, which is scary to begin with.  \n\nI went again tonite with friends who had been there before, and said they enjoyed it.  So, I'm game, I'll try any place twice.  But after this experience, I will never go back again.\n\nI know some people will gag when I say this, but I love liver and onions, and when I see it on the menu, I will order it.  The menu had quite expanded, and was much more upscale than the first time we visited, as were the prices.  Liver and onions was $19.95.  My friends had the pork chop the last time they were in, and they ordered it again.  Our waitress, who was the only waitsperson in the place while we were there, was incredibly incompetent.  I won't go into our complaints with her.  She was bad enough, tho, that I left no tip.  I have never done that in my life.  But I digress.\n\nThe plates of food were huge.  My friends said their pork chops were good, but neither ate the veggies (carrots, asparagus, green beans) because they said they were too raw (I wished I could have eaten them off their plates!)  When I ordered the liver, I told the waitress that I wanted it medium, to tell the cook to please not overcook it.  When it arrived, it was buried in a huge pile of deep fried onion pieces, with a few pieces of asparagus on the side, and plain mashed potatoes.  A small dish of what appeared to be gravy with chopped carrots in it was on the plate.  I tasted the gravy and it was overwhelmed with vinegar.  When I finally got the waitress's attention, I asked for some other kind of gravy that wasn't so sour.  She brought out a bowl of what looked exactly like what I had, sans carrots, and in tasting it, it was exactly the same.  I pushed it out of the way, and someone from the kitchen came out and after talking to him, he brought out another bowl of \gravy\ which was better, but still vinegary. \n\nAfter digging through the deep fried onions, I got down to a thick piece of liver, cooked to death and all but inedible.  I ate the asparagus which was perfect, and a couple of bites of plain potato, and left the rest.  When the waitress finally came back to our table, she asked if I was still working on it, and I said I couldn't eat any of it, because it was awful.  She took it away.  My friends finished their dinners, and we waited at least 15-20mins for our check, finally calling out to the waitress and asking her for the bill.  She brought me my bill for $28+ ( I had a beer), and when she came to collect, I said she should be ashamed for charging me for that meal, especially since it was obvious nothing had been eaten.  She said \Why should I be ashamed\</t>
  </si>
  <si>
    <t>first,limited,casual,Kenyan,strange,that,several,different,fun,only,which,scary,upscale,first,My,last,Our,only,incompetent,our,bad,my,huge,My,their,good,asparagus,green,raw,their,medium,huge,deep,few,plain,small,other,that,sour,same,which,better,vinegary,deep,thick,inedible,which,perfect,plain,our,awful,My,their,our,my,ashamed,obvious,ashamed\,19.95,15,28</t>
  </si>
  <si>
    <t>mUu5iUI3zLWteey2JNG20A</t>
  </si>
  <si>
    <t>gTlDDzDEHyDQ6iwjNhpI6A</t>
  </si>
  <si>
    <t>Hubby and I went here a couple of weeks ago with a Restaurant.com coupon.  We like Indian food and based on the reviews were looking forward to this place.  It was virtually empty when we arrived, and we were seated immediately.  I mentioned our coupon for $25 off with a purchase of $45 or more.  So we had to eat a lot!  Easy enough!  Our waiter, who I think was also the owner\/manager, suggested the Tandoori chicken to start as an appetizer,  Eat a few pieces and take the rest home , which is what we did.  The chicken was that awful red color that you find on most tandoori chicken, but it was very moist and delicious as were the onions and peppers served along with the chicken.  Side note:  We have only had tandoori chicken at one other restaurant in town that wasn't that awful red, and it was the best ever.  But I digress.  \n\nWe ordered two kinds of naan, garlic naan and lamb filled naan.  The lamb filled naan was OK, but didn't have a real lamby taste, but the garlic naan - OMG  I could have made a meal on just that.  I wanted a lamb dish for my entree and Rogan Josh was suggested, and it was delicious.  Very tender and the sauce was perfect.  Put some on my lamb, the rice and scooped up some with naan.  My husband got a fish curry.  It seemed to me to be very much the same sauce that was on the lamb but with fish chunks in it.  I wasn't crazy about it, but he really enjoyed it. We also had a cauliflower and potato dish that we really enjoyed. I forgot to order raita, which I usually love with Indian food.\n\nWe too got a complimentary rice pudding dessert , which unfortunately we were too full to finish.  But it was delicious too, so next time I'll make room for it.\n\nI didn't notice the neighborhood.  It's in a strip mall with a large Mariani's supermarket behind it.  It's not inexpensive, but definitely not over-priced.  While it is number two on our list of favorites, it is somewhat less expensive and definitely closer to home than our number one, so we will definitely be returning very soon!</t>
  </si>
  <si>
    <t>Indian,empty,our,more,Our,owner\/manager,few,which,awful,red,that,most,moist,delicious,other,that,awful,best,garlic,OK,real,garlic,my,delicious,tender,perfect,my,My,same,that,crazy,cauliflower,that,which,Indian,complimentary,which,full,delicious,next,large,inexpensive,our,expensive,our,25,45,one,two,two,one</t>
  </si>
  <si>
    <t>pMIYlrxXebaTBHm7qosKEA</t>
  </si>
  <si>
    <t>Went to Joyful House to check it out for our Ethnic Dining club.  Very nicely decorated, big enough for a crowd.  Food arrives pretty quickly at Chinese restaurants, and since Joyful House was pretty empty last night, food came too quickly.  We had steamed dumplings to start, then sizzling scallops in black bean sauce, and whole rosy roasted duck.  Scallops and duck came out before we were finished with our dumplings.  However, it was all steaming hot, and absolutely delicious.  We are definitely bringing our club here for dinner during Chinese New Year!!!!</t>
  </si>
  <si>
    <t>our,Ethnic,big,Chinese,empty,last,black,whole,rosy,roasted,our,hot,delicious,our,</t>
  </si>
  <si>
    <t>y0dBQX6RlaQhkGFPplNuBA</t>
  </si>
  <si>
    <t>DgnIqlqYXdeg0UtSRaKcLQ</t>
  </si>
  <si>
    <t>Well, I am sorry Helen of Mykonos restaurant didn't appreciate my review.  I also do not work for any restaurant, Greek or otherwise, but just give my honest opinion based of my experience.  One of the things we do (or most of us do) on Yelp is give an honest opinion of the restaurants we frequent.  I have many reviews on Yelp, some good, some not so good, but all of them honest.  I have spent a lot of time in Greece, I cook Greek food, and have frequented many Greek restaurants in Las Vegas and  other parts of the country.  I based my opinion on that history, and found Mykonos lacking compared to other places I have tried.  But it is attractive and service was attentive , so I hope they make a success of their business.</t>
  </si>
  <si>
    <t>sorry,my,my,honest,my,most,honest,frequent,many,good,good,honest,Greek,many,Greek,other,my,other,attractive,attentive,their,One</t>
  </si>
  <si>
    <t>8I8YjcX9bzZCuSeleVnpkQ</t>
  </si>
  <si>
    <t>FqXwm6UpihHY7Ha-pr4y6Q</t>
  </si>
  <si>
    <t>We have been to Pasta Mia several times in the past couple of years, and have always had great food.  Portions are large, service is good and attentive.  My only complaint might be that wine prices are high, but otherwise we love the place!</t>
  </si>
  <si>
    <t>several,past,great,large,good,attentive,My,only,high,</t>
  </si>
  <si>
    <t>7WsRUFCpHRTQNlwoIOcNCg</t>
  </si>
  <si>
    <t>m-xsH8VkcYtTTvp2Fa6Ajw</t>
  </si>
  <si>
    <t>Pancho's is a beautiful place, and the service wasn't bad, however, the food was just OK, but pricey, so probably wouldn't go back anytime soon.  Waitress did say that some bigwigs from CA were there working on the menu, and some positive changes should be made in the next few months.  I'll watch Yelp to determine when and if I'll be back.</t>
  </si>
  <si>
    <t>beautiful,bad,OK,pricey,positive,next,few,</t>
  </si>
  <si>
    <t>DTdR2-K4ZoSLPU_Kukcksg</t>
  </si>
  <si>
    <t>jo8N0lMaaxfXlYtD5wQbkA</t>
  </si>
  <si>
    <t>First time at Petiamo, and a little nervous because it was my son-in-laws dog, and he wasn't happy we were getting his baby groomed while he was out of town.  However, the people at Petiamo seemed very knowledgeable and when we picked him up, he was GORGEOUS.  We definitely will be using Petiamo again!</t>
  </si>
  <si>
    <t>First,little,nervous,my,happy,his,knowledgeable,</t>
  </si>
  <si>
    <t>YJ_kTa8S4_K6PecH17ymmg</t>
  </si>
  <si>
    <t>80VIjeI8MW00hhRRpyJT0w</t>
  </si>
  <si>
    <t>Dr. Dixit diagnosed my problem in just seconds, after another neurodoc was unable to do so.  He prescribed the appropriate medication, and I have had no problems since.  I also appreciate that appointments made are appointments kept, with little or no waiting.  I have been very pleased with the doctor and his staff since my first visit two years ago.</t>
  </si>
  <si>
    <t>my,unable,appropriate,little,pleased,his,my,first,two</t>
  </si>
  <si>
    <t>loArW-etm3zizDif-zH3qg</t>
  </si>
  <si>
    <t>-8nmj3B-tfY_vFiimtBOsw</t>
  </si>
  <si>
    <t>I have been to many Italian restaurants and have tried many meals, but Buon Gusto is on a whole other level. First of all the presentation is just beautiful, and the taste is even better. The portions are large and the price is very reasonable. The service is great, very friendly, the owner actually took the time to come by and ask if we enjoyed our food. It was my first time there but I already know this is gonna be a place I go to every week. The only disappointment was the fact that I have been living in this area for 25 years and never thought of going. I can't believe I missed out all these years. I recommend this place to all those you are truly looking for home made Italian greatness.</t>
  </si>
  <si>
    <t>many,Italian,many,whole,other,all,beautiful,better,large,reasonable,great,friendly,our,my,first,only,all,all,Italian,25</t>
  </si>
  <si>
    <t>6x8EQ_MgirCuE5oBJJ8qJA</t>
  </si>
  <si>
    <t>i_oghUPqLzzJtxC6Zm-D2A</t>
  </si>
  <si>
    <t>Sitting inside the restaurant right now and I am so in awww of how come I have never thought of coming here before. I have passed by this place so many times but never thought of trying it out. What a mistake that was!!!! Braseiro has taken chicken to a whole new level. I had the quarter chicken leg, it was juicy, grilled on charcoal, it had that charcoali taste. It came with a side of fries and salad. The fries still had the skin on it, which made it even better. The food was fresh, the staff is very nice and friendly. Deserts are as good as the food itself. Coffee was excellent. The restaurant itself is small but cozy. Prices are very good, portions are reasonable.</t>
  </si>
  <si>
    <t>many,that,whole,new,juicy,charcoali,which,fresh,nice,friendly,good,excellent,small,cozy,good,reasonable,</t>
  </si>
  <si>
    <t>BxW1vIlg9u50w2xh2RweBw</t>
  </si>
  <si>
    <t>I have been to the souvlaki bar a few times now, and it's not a bad place. The problem with this place is consistency. You could have the best souvlaki, or grilled chicken greek style with fresh salad and great pita bread or you can end up having dried chicken, burnt bread and salad with yellowish lettuce. It's really a 50\/50 chance. Same goes for the staff, they can be really friendly nice or they can completely forget your there. Overall If you have never been here i would give it a try.</t>
  </si>
  <si>
    <t>few,bad,best,fresh,great,Same,friendly,nice,your,50\/50</t>
  </si>
  <si>
    <t>7DjkihmD-VBo3fffYxxldw</t>
  </si>
  <si>
    <t>yMaP8RnuHAy7L-SoEqcJmg</t>
  </si>
  <si>
    <t>One of my favourite type of food is Greek food. I have tried out a few places, marathons, souvlaki bar, muses and they are all pretty decent. I wanted to try a new one and based and on another yelpers review i came to Panama. Went in a Friday night, called in for reservations at last minute and he said he had some spots left. Went in around 6:15 only one table was occupied. The guy in the phone made it seem like they were packed, so when I saw the place almost empty it didn't sit well with me. \n\nTo start off they brought us bread, which was good. Then we ordered a traditional greek salad and fried calmars. Greek salad was really tasty, it was fresh and the olive oil was delicious. The calmars however were not that great, rubbery and not crisp enough for me. \n\nAs for the meal we ordered half a roasted chicken and some broiled lamb. Honestly, I am not fan of lamb, but I have to keep it real, they really did a spectacular job. It was tasty and juicy. It made me change my whole opinion about lamb. The chicken was very good too. I really like the half chicken and the souvlaki bar so If I had to compare, I would say souvlaki bar's chicken is more juicy and tasty but only because the marinated is more oily and not very healthy. Panama's chicken is grilled, very good and healthy. So basically if you want to let loose for a day and don't care about cholesterol then the chicken (only the chicken) is better at souvlaki bar. But if you want to eat out but still eat healthy, the chicken at Panama is better. Oh! I must mot forget the oven baked potatoes, soooooo gooood.\n\nLast but not least dessert. The waiter, who was fantastic by the way, suggested bakhlava but I really wanted to loukoomades so we ordered both. Bakhlava was decent but the lookamades was amazing.\n\nBy the way mid way through our dinner the restaurant was packed, I guess the guy on the phone wasn't exaggerating.</t>
  </si>
  <si>
    <t>my,favourite,Greek,few,decent,new,last,empty,which,good,traditional,Greek,tasty,fresh,delicious,great,crisp,half,roasted,real,spectacular,tasty,juicy,my,whole,good,half,juicy,tasty,oily,healthy,good,healthy,loose,better,healthy,better,oven,baked,soooooo,least,fantastic,decent,mid,our,One,6:15,one</t>
  </si>
  <si>
    <t>_jlkxrGDFGH3_BDObemymw</t>
  </si>
  <si>
    <t>R4xJiZIgjQ8kb6mMRMJJjg</t>
  </si>
  <si>
    <t>Last week I was watching TV and saw their commercial in the portuguese show. It looked really amazing so I wanted to try it. I went there on a Sunday evening. Its situated on Peel street, in front of Cours Mont-Royal. The inside is really pretty, great ambiance music not too loud  but enough to give it a nice mood.  I was able to have a conversation.\n\nAs for the food, everything was amazing from the grilled calmari to the fresh salad, to the amazing rosted hen. Deserts we fantastic too, I suggest the taster platter where you get a variety of mini desserts. \n\nStaff was great, they even check-in your coat, which is fantastic specially with those big winter coats.\n\nI will definetily go back.\n\nUPDATE\n\nI went back a few weeks ago and it was even better than last time. I love the buzz and atmosphere in this place. Staff is great, food is delicious, you basically can't stop eating, it's that good. Very high quality food!!!! Love love love.</t>
  </si>
  <si>
    <t>Last,their,portuguese,amazing,Its,pretty,great,loud,nice,able,amazing,fresh,amazing,rosted,mini,great,your,which,fantastic,big,few,better,last,great,delicious,good,high,\n\nStaff</t>
  </si>
  <si>
    <t>j8dlCxpVuhxPBRA9GLttgA</t>
  </si>
  <si>
    <t>KAXjB8fmQbjE-uwR916iJg</t>
  </si>
  <si>
    <t>My parents were coming back from a visit to California, so went to pick them at the airport, got there an hour in advance, so decided to grab a drink at their bar.  The had many varieties of beer but only 3 types of cocktail :long island ice tea, bloody Caesar and maguerita. Obviously being at the airport, the prices were high. But then the bartender told me than they ran out of tequila (the cheeper brand) and had to use Patron Gold tequila which would cost and extra 4$. So in total i paid for a 21$ ling island ice tea. Way to expensive and it wasn't that great. By the way I noticed that their marguerita mix were those already pre made ones in bottles. Not worth it at all</t>
  </si>
  <si>
    <t>My,their,many,long,bloody,high,which,extra,expensive,great,their,pre,worth,3,21</t>
  </si>
  <si>
    <t>X3VpEDk7vrDT1ixgmpyycg</t>
  </si>
  <si>
    <t>yGg7O0ATbMzoxrLvByzp2g</t>
  </si>
  <si>
    <t>I hadn't been to elixor for over 10 years and the last time was not such a great experience. But when my friend said let's do a girls night out and have supper at elixor, I said: \why not\</t>
  </si>
  <si>
    <t>last,such,great,my,not\,10</t>
  </si>
  <si>
    <t>zVhsI5m9I-1-pwhBq_wi_Q</t>
  </si>
  <si>
    <t>EGIJ7sfXa5ha89fBxJsTuQ</t>
  </si>
  <si>
    <t>I was really craving for some good coffee, my sister-in-law is Italian and every time we are in little Italy she passes by Cafe Italia, she says they have the best coffee, so  obviously my choice would be to come here. It was around 9pm and the place was full of old Italian men talking loudly and laughing and probably reliving their youth. It was actual nice to see, we sat down and the girl behind the bar came and gave us menus and said that they had some cookies and pastries up front and if we wanted anything to let her know. We ordered two cappuccinos and 2 biscotti's.\n\nCafe Italia has been here for a long time and you see all the pictures they have through the years. It's very homey. Although almost everyone was speaking Italian, but I truly enjoyed my surroundings.\n\nNow for the taste, the cappuccino was so gooooood, best cappuccino I have ever had, the biscotti's were huge, not your average little cookie, but ginormous. I was really happy I gave it a try and would definitely be coming back soon.</t>
  </si>
  <si>
    <t>good,my,Italian,little,best,my,full,old,Italian,their,actual,nice,long,all,homey,Italian,my,gooooood,best,huge,your,average,little,ginormous,happy,9,two,2</t>
  </si>
  <si>
    <t>fqghThjcXZU4ZSBl1Q6p1g</t>
  </si>
  <si>
    <t>ARfXk9Sa2vrK36fAGvdmWQ</t>
  </si>
  <si>
    <t>As a New Years resolution, I have decided to broaden my taste buds and try new stuff. What better day to start my resolution than on my birthday. I just came back from Damas, and all I can say is that I am so happy I tried this place. First of all it is beautifully and taste fully decorated, it transports you in another country. The ambiance is very charming, the staff is extremely professional and courteous. The know the menu inside out and can give you great suggestions. \n\nNow let's talk about the main subject, the food, as appetizers we had the Damas Fattoush, the pureed eggplant and the octopus warm salad. The fattoush was so different than your typical fattoush, the put a twist on it and they brought   It to a whole other level. I have tried octopus before but don't like the fishy taste and smell to it. This dish was nothing I had tasted before, the seasoning was perfect, the dressing was so delicate and tasty, a must try.\n\nAs a main dish I had the shish taouk, chicken so juicy it was accompanied but sumac fries. WOW! It had a sour garlic taste to it, it was fantastic. I had also ordered a side of yogurt salad which tasted like tsaziki but better.\n\nLast but not least for dessert I had menthe tea and a fried cheese that had a bit of rose water. To\nBe honest i didn't know what to make of the desert, I am still thinking about it. You know when you eat something and you don't really know if you like it or not so you keep eating. That's what happened to me. \n\nThis place is not just a place to go eat, it an experience. Prices are high but you get the quality to go with it.</t>
  </si>
  <si>
    <t>my,new,better,my,my,happy,charming,professional,courteous,great,main,eggplant,octopus,warm,different,your,typical,whole,other,fishy,perfect,delicate,main,shish,juicy,sour,garlic,fantastic,which,least,menthe,that,honest,high,</t>
  </si>
  <si>
    <t>nPNKa_eEhtIfXObGgamjXw</t>
  </si>
  <si>
    <t>46Ld9Qc9nAx_A0jwclNZiw</t>
  </si>
  <si>
    <t>Last week, I was at the old port and decided to try this place out. We arrived around noon and it was packed, we went inside and put our names on the list, we waited about an hour before being seated, I was starving and the waiter wasn't coming by fast enough for me. After another 15 minute wait inside our waiter showed up and took our order. \n\nThankfully our ordered arrived 10 minutes after, we started off with the soup of the day, which was a very luscious tomato soup with chunks of sweet potatoes, carrots, celery, wild rice and chick beans. It was one of the best soups I have ever had.\n\nI had ordered the Miami sandwich, which consisted of smoked beef brisket, grilled red onions, cilantro pesto mayo, havarti,  and a pineapple and jalapeÃ±o salsa on the side. Wow! What a great combination, the panini was pressed with grill marks on it, the cheese was oozing out. The pesto mayo just brought all the flavors together. \n\nWe also had a fresh baked chocolate cookie with a blueberry tart. Very fresh, sweetness was just enough not overly sweet.\n\nAltogether, it was a great experience, the wait was certainly worth it.  Everything we tried was delicious from the drinks to the food and desserts. No wonder they have such high ratings.</t>
  </si>
  <si>
    <t>Last,old,our,fast,our,our,our,which,luscious,sweet,wild,best,which,red,great,all,fresh,baked,blueberry,fresh,great,worth,delicious,such,high,15,10,one</t>
  </si>
  <si>
    <t>aaEqjK5VORvLvby5rNubxg</t>
  </si>
  <si>
    <t>-8rSnT5ztVk6vmTDkxTqsQ</t>
  </si>
  <si>
    <t>ufostEB8B3PC8treZ6FjlQ</t>
  </si>
  <si>
    <t>Group of 8 attended Restaurant week on a Sunday night. The table for us was scrunched up right in front of the restaurant near the front desk. It was tough for our group and the server to maneuver to take orders and deliver food.\n\nOne of the first things I noticed were the differences in portions. It was pretty extreme. For instance, with the appetizers\/starters, the caprese salad my friends ordered were tiny compared to the eggplant one I ordered. The eggplant was a meal in itself. I had to ask for a box. The eggplant was little too thick for me and the bread served with was toasted at all. I've never had anything like that before and it wasn't in a good way.\n\nMy guy ordered the Carne pizza and I ordered the Fico. I liked thh Fico, with arugala, burrata and figs. The Carne was spicy but in a good way. He ate pretty much the whole pizza so assuming he liked it. The wine list and beer list was extensive and the chardonnay listed on the HH menu was good. \n\nFor dessert, I ordered the tiramisiu and he ordered the Nutella. the rest of the group\/couples all tried it and again, the portions were surprising. the Nutella dessert was very large and never ending. It was kind of wasteful. He liked it and I didn't even try it because I enjoyed my tiramisiu.\n\nI didn't hear a ton of exclamations or rave reviews while we were eating. I think we would have enjoyed the meal a little better if it wasn't too hot in the room. I asked to turn down the AC but felt no difference. \n\nIt wasn't the worst experience but definitely not a place that will be first in my mind in Scottsdale to recommend. There is tough competition in the pizza business in Scottsdale, Tempe and Phoenix. Hoping Craft 64 fine tunes their recipes and portions since they are a new business.</t>
  </si>
  <si>
    <t>front,tough,our,first,extreme,caprese,my,tiny,eggplant,little,thick,good,spicy,good,whole,extensive,good,surprising,large,wasteful,my,better,hot,worst,that,first,my,tough,fine,their,new,8,\n\nIt,64</t>
  </si>
  <si>
    <t>880krjfRtxJH-zFIX5z5RQ</t>
  </si>
  <si>
    <t>oa52t2Nfb7sOCqJE5M5hzg</t>
  </si>
  <si>
    <t>My guy and I work at Intel right down to the street and we decided to try this place for lunch. I haven't been here since it was the Sushi Room. Pretty much same decor and same vibe.\n\nWe both ordered bento boxes, mine was the Korean BBQ and his was the salmon served with white rice as well. The miso soup was a very generous serving and wasn't too salty. The bento came with a very tasty and perfectly spiced squid salad, mixed greens and a 3 piece California roll. My lunch was very tasty the beef was very flavorful and super charbroiled just the way I like it. His salmon was tasty with a glaze and we both finished our meals. Not much to complain about food wise. There is a patio and we enjoyed the weather before the tough AZ summer hits. The service was fine, the girls were attentive and our water glasses were never empty.\n\nI am trying this place this week for HH so let's see how it goes! Might be a little more fun and crowded as it was kind of sparse during lunch.</t>
  </si>
  <si>
    <t>My,same,same,Korean,his,white,miso,generous,salty,tasty,squid,mixed,My,tasty,flavorful,His,tasty,our,much,wise,tough,fine,attentive,our,empty.\n\nI,more,sparse,3</t>
  </si>
  <si>
    <t>r7vqa-XbkDjcnj-zeDXAwQ</t>
  </si>
  <si>
    <t>_WvEXsx2eZ53lTWHlIx9kg</t>
  </si>
  <si>
    <t>Great lounge to have delicious cocktails!\n\nGreat drinks and yummy food - shrimp and grits was very tasty. I ordered quite a few sidecars...\n\nStaff is polite and on point. DTPHX has great places where you can jump around to!</t>
  </si>
  <si>
    <t>Great,delicious,yummy,tasty,quite,few,polite,great,</t>
  </si>
  <si>
    <t>kOKCl_3u5OITL4fTjC_Zog</t>
  </si>
  <si>
    <t>E_eIph8IT10Uo06ZdWwoUw</t>
  </si>
  <si>
    <t>Handlebar is our usual place on Mill. The atmosphere is a little less ASU-y and more chill with a great patio with picnic tables. The bartenders have been there a while so that's a good sign.  Tasty beer and cider and snacks and we sometimes play jenga if we have a group of friends with us. The service is prompt and always fun to interact with the bartenders when there is a game on.</t>
  </si>
  <si>
    <t>our,usual,little,less,more,great,good,prompt,fun,</t>
  </si>
  <si>
    <t>elc0OMhPr_2TSXrp5TA3XA</t>
  </si>
  <si>
    <t>59OgPGGzKFYqwSG_U06kuA</t>
  </si>
  <si>
    <t>We are a fan of this place for lunch as it is way less pricier than dinner.\n\nLove the little salad apps that come out before - the apple one is my favorite. Love the BBQ and bibimbop, flavorful and the egg is always cooked just right. The service can be really packed on a Friday lunch so get there early to avoid long food wait times. The good thing is there are quite a few asian folks that dine there so you know it's good!</t>
  </si>
  <si>
    <t>pricier,little,that,my,favorite,flavorful,early,long,good,quite,few,asian,that,good,one</t>
  </si>
  <si>
    <t>mDrUKJR0lmvfiHrot4OKiQ</t>
  </si>
  <si>
    <t>SotrpltgrAJBqNGZlbYUNA</t>
  </si>
  <si>
    <t>After the holiday, I went to try breakfast for the 1st time at the Farmhouse. The first impression is that the place is very charming and Pinterest-y. The servers are all female and helpful. We ordered the specials - chorizo and black bean omelette with salsa verde and the veggie scramble. It has asparagus, broccoli and other green goodness. Both meals were served with whole wheat baguette and potatoes. I was not a fan of the potatoes and they were sliced in large discs and were not crispy. I was a fan of my omelette and the portion of it was huge we had to take some home. They were good with refilling our iced tea and coffee and at the end of the meal we split the cinnamon roll. Very homemade and the most delicious cream cheese frosting. That was definitely a hit.  I ordered a meal for my brother to-go, he said the Farmhouse Ham steak and eggs were very tasty as well. \n\nThere seemed to be a wait for other folks so we hustled out of there. Tip is to come early like we did, around 8:45 AM, even though this was a random Tuesday. The place is small and the wait might be annoying in the outside heat.\n\nI enjoyed my meal and looking forward to the other Sunday tip when they serve country fried steak, but only on Sundays.</t>
  </si>
  <si>
    <t>1st,first,charming,female,helpful,black,veggie,asparagus,other,green,whole,large,my,huge,good,our,iced,homemade,delicious,my,tasty,other,random,small,annoying,my,other,8:45</t>
  </si>
  <si>
    <t>3nQaGyfPGRNZzzK30Sex0w</t>
  </si>
  <si>
    <t>N8uKQ5Vdb1LAh-qXT_25Rg</t>
  </si>
  <si>
    <t>PROS\nVery cute atmosphere\nGood bar \/ bartenders\nInformative service with good recommendations for first timers\nGet the half and half so you can try different pizzas\nGood HH on drinks\n\n\nCONS\nGet there early (like we did) to avoid the long wait time\nThe food is really heavy so don't OVER order\nCombo platter app (fried items) was pretty average, could have used more seasoning</t>
  </si>
  <si>
    <t>cute,bartenders\nInformative,good,first,different,long,heavy,average,drinks\n\n\nCONS\nGet</t>
  </si>
  <si>
    <t>ywvhUTdYAA_o4qhnUc6MCQ</t>
  </si>
  <si>
    <t>RZWx7pIsINH6nVqW7ys9cg</t>
  </si>
  <si>
    <t>PROS\n8PC fried chicken! Crispy and hot! Great deal for all the chicken, half thighs, other half legs and 1 wing, love the dark meat, it's my fave\nSweet potatoes were delish and like candy!\nPlace was pretty full for a weeknight dinner, seems to have consistent, loyal customers\nMy friend loved his butterfly shrimp\n\nCONS\nThe owner was pretty unorganized when taking orders\nThe AC was barely on and fans were not that helpful\n\nAverage mac and cheese...I like the more melty kind and there were just chunks of cheese mixed it</t>
  </si>
  <si>
    <t>hot,Great,all,other,half,dark,my,fave\nSweet,delish,full,consistent,loyal,his,unorganized,melty,1</t>
  </si>
  <si>
    <t>fWafq0izyRdaHAEvlFv_9Q</t>
  </si>
  <si>
    <t>pSQFynH1VxkfSmehRXlZWw</t>
  </si>
  <si>
    <t>Love this place! Good service and our faves:\n\nWiseguy - white pizza with spicy Italian sausage and caramelized onions\nMarghertia - tomator, basil, mozz but we also add proscuitto\n\nWe seem to hit the best luck if we go for lunch on a weekday...if you go on a weekend expect super long wait times but you can always go grab a drink near by at the Rose and Crown or next door they have a little wine bar. they don't bring out bread if you don't ask for and the olive oil they use is too incredible to miss.</t>
  </si>
  <si>
    <t>Good,our,white,spicy,Italian,best,long,next,little,incredible,</t>
  </si>
  <si>
    <t>6LVYzcWsNccPPLpy3TlPsw</t>
  </si>
  <si>
    <t>V3-Bbq9uH6BnM2XsFXl6Sg</t>
  </si>
  <si>
    <t>Love the new downtown Chandler location! We have been to the Downtown Phoenix location and good to have one closer to us. Our faves are the Reuben and Banh Mi - very generous with the pork belly but I will have to remember next time to ask for no jalapenos, they are super spicy! \n\nThe loaded tots seemed more baked than fried which made them pretty soggy so we sort of just picked at as a group. Everyone in our group liked their orders of the Mihami and Spang Chicken...cute space and the service was attentive and quick with our meals.</t>
  </si>
  <si>
    <t>new,closer,Our,generous,next,super,spicy,loaded,baked,which,soggy,our,their,cute,attentive,quick,our,one</t>
  </si>
  <si>
    <t>kpzpVCG0bL9iUq-vgjMIXA</t>
  </si>
  <si>
    <t>-8syaSLDbMXW2F2FApVgig</t>
  </si>
  <si>
    <t>gBQH64vIkA-kIDFGM290dw</t>
  </si>
  <si>
    <t>For the price and all I was disappointed. I know good greek out in Henderson but was here so figured I would try. The hummus was creamy but not as much flavor as other places and the food in general Is pretty average. The people are nice but didn't satisfy my greek craving. The biggest thing for me is the spanikopita isn't available daily!! That's what I would want to run in and get when in the mood.</t>
  </si>
  <si>
    <t>good,figured,creamy,much,other,general,average,nice,my,biggest,available,</t>
  </si>
  <si>
    <t>HL_ii9f1l1uqbGLBZi0EBg</t>
  </si>
  <si>
    <t>It was definitely a fun event for the family. We got facebook fan discount tickets and so for all weekend the price was reasonable, but the prices for some of the food was then too expensive on top of it.  Seoul Sausage, Sushi Burrito, Oso Ono and the cookie bar were great! too bad 2 of four aren't local.  The line for white castle was horrible but at least there were rides for the kids right there while others waited. We were disappointed that there were only alcoholic cupcakes at a family event, and lobster lady was good but too expensive for what you got.  Some of the other places were good but was feeling too full to try all the places we wanted. We went two days but there was still more as you can only stand on line so much with kids. The carnival side was nice for kids but 12 bucks for 8 tickets? Its a very fun event with good exposure to new fun food in town but save your money ahead of time!</t>
  </si>
  <si>
    <t>reasonable,expensive,great,bad,local,white,horrible,least,disappointed,alcoholic,good,expensive,other,good,full,all,more,nice,Its,fun,good,new,your,2,four,two,12,8</t>
  </si>
  <si>
    <t>4ieoJYngrm-d3cR8hfzm2w</t>
  </si>
  <si>
    <t>XEvOc1jhPosMn69hoqiYPQ</t>
  </si>
  <si>
    <t>They do a great job, but turnover in their girls is high. I was going three years and had a different girl as mine kept leaving.... Without telling me! Lol\nThe price was excellent and I love their clean methods. The issue I had was there is no point in making appointments as I kept getting moved around suddenly and got the shaft for someone who made theirs two days before with the girl I used. I have a very limited schedule and though all the girls are good, with that customer service I'm not driving across town to it.</t>
  </si>
  <si>
    <t>great,their,high,different,excellent,their,clean,limited,all,good,three,two</t>
  </si>
  <si>
    <t>VH9ddmxHi5ew274nR77IHw</t>
  </si>
  <si>
    <t>LOWn1xi9PfG2kxrUuC21nA</t>
  </si>
  <si>
    <t>This location is great!!!!  It started with Tim who took my preorder on Wednesday. He was quite helpful and efficient. Then when I got there today the place was quaint and neat. Unlike other locations you can see your bread options and drink options on the customer side of the counter which is nice. Lori was quite helpful and friendly. She took our order, helped mke choices and explained it all. Then she gave us our bingo cards for August which if you buy certain things and get bingo you get a free loaf of daily bread in August. Then they enter you into a gift card drawing. Nice!!!\nThe menu is nice for a quick breakfast or lunch sandwich. I got a turkey melt essentially with build my own and grilled it. So yummy on light wheat! My friend got a build your own salad and it was nicely done. We got combos and it comes with a muffin or cookie and we both got one for the kids otherwise too much food! They have four bread options to chose from at this location to taste. \nGot three different special breads as had buy 2 get 1 coupon from the downtown farmers market. The breads are fresh and good, the cinnamon swirl makes good French toast and they all are good in the freezer for awhile. This location has more specialty bread options nice variety!\nThe only reasons not five stars is soooo far away and more healthy options would be nice! This location has different owners than the other one I visited and I like the service and perks at this one better.</t>
  </si>
  <si>
    <t>great,my,helpful,efficient,quaint,neat,other,your,which,nice,helpful,friendly,our,our,bingo,which,certain,free,daily,nice,quick,my,own,yummy,light,My,your,own,much,different,special,fresh,good,good,French,good,more,nice,healthy,nice,different,other,better,one,four,three,2,1,five</t>
  </si>
  <si>
    <t>eNUB93y-nBumLiTbK-cgrg</t>
  </si>
  <si>
    <t>d713As7_vB5zc8rLGXiAAA</t>
  </si>
  <si>
    <t>We have been here multiple times on various playdates.  It is fun for the kids every time and a good mommy-daughter bonding time.  Twice we went during class times in a group but this time we called and set up a playdate for two girls alone.  It was a big hit.  They decorated 9 cupcakes with various pictures, using different colored icing they got to mix, sprinkles, nilla wafers, and even were able to place icing in bags to make more specific decorations.  The woman who taught the class was good about taking pictures, instructing and demonstrating on their level and encouraging the teamwork.  \nThe only reason not 5 stars is all three times we did the same pictures which my daughter remembered, and she didn't like the taste of the cupcakes.  But for the experience it is definitely fun. Maybe we should try the cake pops or fondant class next time.</t>
  </si>
  <si>
    <t>multiple,various,fun,good,big,various,different,able,specific,good,their,only,same,which,my,fun,fondant,next,two,9,5,three</t>
  </si>
  <si>
    <t>0wrkwOMaBn2NRiI8pvoWlg</t>
  </si>
  <si>
    <t>Definitely a fun entertaining place and don't be afraid to throw shells on the table and get dirty! Glad I had the experience! \nThat being said however the food was just average. Love Cajun shrimp! So we ordered Cajun shrimp and catfish to share. The shrimp was good but once take the shells off had to dip in the bag for more flavor. Need a bowl to soak the flavor in after you peel... Peeling was easy but rather enjoy my Cajun shrimp on a plate. The catfish was good but too greasy and mushy on the inside.... I think that's what made me sick!\nWould have loved to try crab but it looked like way too much work! Oh and I even got shrimp guts squirted at me from across the table! Be sure to wear your bib! Maybe a raincoat!</t>
  </si>
  <si>
    <t>afraid,dirty,average,good,more,easy,my,good,much,sure,your,</t>
  </si>
  <si>
    <t>HCJTEsNWOpf9dmkJCOq8DQ</t>
  </si>
  <si>
    <t>F5uXN5v-GHBSewbCoipGyg</t>
  </si>
  <si>
    <t>Great place and so convenient.  We were searching for a pottery place that opened earlier than 12, this is the only one we found! The girl there was helpful and attentive, continually asking us if we need anything and helping other families with handprints and designs for gifts.  \nWe picked our pieces and the routine was quite easy.  Big selection of paint colors, paint brushes, stencils and design ideas.  But hey when you are a kid you pick your piece, you do what you want to it! oh and you also pick what piece mommy is doing too! The place is clean, has a bathroom if needed, and has coffee and water.  \nThere is a nice selection of pieces, even for the holidays from plates\/bowls, to character statues, piggy banks and mugs.  \nThe only reason not five stars is the prices are high for a kids activity.  If your child wants to do more than one piece or go often this adds up!</t>
  </si>
  <si>
    <t>Great,convenient,that,only,helpful,attentive,other,our,easy,Big,your,clean,nice,piggy,only,high,your,more,12,one,five,one</t>
  </si>
  <si>
    <t>waOY5NrEaPwEiF-3jbiW_Q</t>
  </si>
  <si>
    <t>6l8DejkCoq1kWdAFkk7tuw</t>
  </si>
  <si>
    <t>Ok the title says OUTLET right? OUTLET is supposed to have awesome deals not at the regular store.  So we were very excited when this store opened, closer to home and we figured they would have some great deals on costumes, disney dresses, dolls, or something. WRONG!!! they have all you could want, slippers, dresses, all the costumes and accessories, and all things disney for boys and girls.  But the prices were the same as the regular store and dangerous to bring kids into thinking going to catch a deal.  Yes they have sale items and deals, but you can find that anywhere.  \nIts a nice addition to this mall as there was only one disney store in town and one other disney \outlet\ and they were both on the other side of town.  So the location is great and the staff is quite helpful and nice.  So if you need something disney yes you can go here, but don't let the semantics fool you!</t>
  </si>
  <si>
    <t>awesome,regular,excited,great,WRONG,all,same,regular,dangerous,nice,other,other,great,helpful,nice,\nIts,one,one</t>
  </si>
  <si>
    <t>_AVMTQFEVXzgX0vINz0R3g</t>
  </si>
  <si>
    <t>64o_nYvzIKwHFOSYSEm-qw</t>
  </si>
  <si>
    <t>Still on the hunt for good pizza here in Vegas.  And I'm still looking......The pizza was good but not great.  It was fast and efficient delivery which is nice.  But the pizza wasn't balanced with an overabundance of cheese which fell off the pizza when we tried to take a slice.  We did like the sauce but the crust was too thick and a little doughy.  And lets not forget, the best test for good pizza is if its good for breakfast the next morning and this one wasn't.  It was good when fresh and quite filling.  \nThree stars as the staff was friendly and efficient, the location is great right outside the outlets, and the pizza fresh was average.  We would go back if in the area or possibly for delivery but there a ton of other pizza places to try!</t>
  </si>
  <si>
    <t>good,good,great,fast,efficient,which,nice,which,thick,little,best,good,its,next,good,fresh,\nThree,friendly,efficient,great,average,other,</t>
  </si>
  <si>
    <t>wdCo_I_vtJJ1skrrhgoyuQ</t>
  </si>
  <si>
    <t>k7Sy557_ZaQSGHFlZgeJzw</t>
  </si>
  <si>
    <t>I like this place for a once in awhile go to for homemade matzah ball soup! You can get it without noodles and just enjoy the goodness of soup. Probably best in town. They try to give you that deli feel we get back home but they don't put pickles on the table anymore and it's gotten further away from a NY deli thru the years. The sandwiches however are nice and thick loaded with fresh meats. The bakery section is quite small compared to others and the challah is better other places. But the food is good and enjoyable, if you get deli food, not a burger.... (Like someone at our table did....)\nThe customer service has been variable the times we have been there and the cleanliness has varied too. Not sure if because of how long they have been there or what but hasn't been remodeled. Depending on when you go, you can be waiting awhile too as the place is quite small. I like this place and the local business but overall it's changed a lot thru the years!</t>
  </si>
  <si>
    <t>homemade,nice,thick,fresh,small,better,other,good,enjoyable,deli,our,variable,sure,small,local,</t>
  </si>
  <si>
    <t>yX0Z3_IRDXWeraSYwCpZeQ</t>
  </si>
  <si>
    <t>-95gDpECFDSjWEL1AIrkAA</t>
  </si>
  <si>
    <t>0xzmIBsJQc5eUNLucFrZ0Q</t>
  </si>
  <si>
    <t>Refreshingly AWESOME service!\n\nI'll mention that I ate here right after a horrible experience at La Cave, also in the Wynn hotel. So I was not happy, but in a little hurry to eat a decent meal.\n\nI have to say, I really didn't care for the salad I ordered, but the service, attention to detail was above and beyond. \n\nMy server's name was Joe, great, attentive, friendly service. The chef, who I was told was pretty new, really went out of his way to care for his patrons. He went around to every table, greeted them, thanked them for dining in his restaurant and asked about the food. I ate alone, and got the same attention as the groups and families dining there.\n\nHostess, bussers and water service was PERFECT!\n\nIt was nice to be treated respectfully and have impeccable service. Stratta does it right! It's a beautiful spot for a romantic meal or a fun, swanky dinner &amp; drinks with friends. I would come back again just for the service, it made all the difference.</t>
  </si>
  <si>
    <t>horrible,happy,little,decent,great,attentive,friendly,new,his,his,his,same,nice,impeccable,right,beautiful,romantic,all,there.\n\nHostess</t>
  </si>
  <si>
    <t>V2kp-cvMK4_ct6Bdet8Idg</t>
  </si>
  <si>
    <t>mxMwo3zfJwVoCIayeNcA5w</t>
  </si>
  <si>
    <t>Absolutely HORRIBLE EVERYTHING! YUCK. OMG, where to begin....\nDecided to eat here for a special occasion and was so disappointed. We arrived around 5:30pm, which apparently was early for this place. There were only two other tables with people, otherwise totally empty. We were seated at a rather large, awkward table when there was only 3 of us. The servers only brought out two dim sum carts, and the food was cold. The server noticed this just as I did, and she quickly grabbed it off the table, stamped our card, and said she would heat it up for us. WTF?! In your microwave, maybe? Eeew, not fresh. And that's not good with pork or seafood dishes! When she brought back it was not appetizing at all. We couldn't get water or drinks from any server. We picked at our food, decided it wasn't for us and waited for a server to return so we could pay the bill. Servers came and went and seemed deeply offended we didn't want any more disgusting dim sum creations. The attitude from the servers was awful. I decided to be proactive and take the bill to the register myself to pay. Honestly, they were lucky I even paid, it was so awful. When I paid the exact amount of the bill and nothing more so we could leave, the server got in my face and said \Hey! You no leave a tip!\ I said that I absolutely would NOT be leaving a tip because I only tip on service and it was horrible. She was upset and said something to me that I can only assume was Chinese for fuck off. Classy. Anyway, we will not be coming back and happy to not ever recommend this place. It was really bad. Went across the street and had a great dinner at Grimaldi's pizza!</t>
  </si>
  <si>
    <t>special,disappointed,which,early,other,empty,large,awkward,dim,cold,our,your,fresh,good,appetizing,our,offended,disgusting,dim,awful,proactive,lucky,awful,exact,more,my,\Hey,horrible,upset,Chinese,fuck,Classy,happy,bad,great,5:30pm,two,3,two</t>
  </si>
  <si>
    <t>JoAoxLRXM4Z-NEfltde_xg</t>
  </si>
  <si>
    <t>hYX0z2C6Th5XmcrKOP31fQ</t>
  </si>
  <si>
    <t>Love, love, love this wine and whiskey bar! Arrived about 8pm on a Friday night and it was pretty packed, yet we somehow scored a great table without waiting at all. Ordered a \Triple double\ of meat &amp; cheese (we picked the meat and our server suggested her favorites which we tried and loved). We ordered a bottle of Double Helix Merlot which was WONDERFUL....Service was great (very attentive). The decor is gorgeous, love their Moroccan-style hanging lamps. Another big plus is their whiskey selection is the fact they serve Colonel Taylor (my fave). Great date night location, very douchebag-free! Can't wait to go back!</t>
  </si>
  <si>
    <t>packed,great,our,her,which,Double,which,great,attentive,gorgeous,their,Moroccan,big,their,my,Great,free,8</t>
  </si>
  <si>
    <t>nQh1D4sOjPXi4FyW_6SlUg</t>
  </si>
  <si>
    <t>kRgAf6j2y1eR0wOFdzFAuw</t>
  </si>
  <si>
    <t>The 5 stars goes to our dinner and our server, which was absolutely wonderful. We were a party of five and ordered the chicken &amp; mushroom paella, two pitchers of the red sangria (my favorite over the white) and several tapas. The bacon wrapped dates are by far the best I've ever had, the pork empanadas and roasted red peppers are also a standouts. All the others were great as well. Although we enjoy this place a lot, it was our first time bringing out of town family members here and they were beyond impressed with the food, ambiance and service. \n\nHOWEVER: I must note that the valet parking here is RIDICULOUS!  It's like FIVE feet from the entrance. We initially parked in an open spot out front NOT marked for valet, only to have the jerky valet guy bitch us out for parking in a \valet\ spot. So we backed out of the spot, drove about two feet and gave him our keys to valet....and he parked it in just about the same damn spot! I don't get it, but whatever. Wasn't thrilled about tipping him either, but the fiancÃ© did. \n\nDefinitely my favorite restaurant in Vegas. Despite the idiot valet situation. I think we would have had a better time if we weren't all put off by the valet guy. Lame.</t>
  </si>
  <si>
    <t>our,our,which,wonderful,red,my,several,best,roasted,red,All,great,our,first,impressed,open,\valet\,our,same,damn,whatever,my,favorite,better,Lame,5,five,two,FIVE,two</t>
  </si>
  <si>
    <t>jlM-jJo74yxUh7Es7fJoww</t>
  </si>
  <si>
    <t>vqGzBf3rU46zrVKFHauLJA</t>
  </si>
  <si>
    <t>Had a WONDERFUL spa experience at Spa Mio. I booked an aromatherapy couple's massage here for my fiancÃ©'s birthday and we were very taken care of from the moment we walked in. \n\nThe staff here is attentive and a really nice mix of friendly and professional. I especially liked that they encouraged us to take advantage of all the facilities, and never once did they try to up-sell us on other services. They didn't have to: it was so pleasant that WE were the ones asking about other services. This set the stage for a really relaxing afternoon. \n\nOur aromatherapy massages were AMAZING. Probably the best massage experience we have ever had. They gave us a choice of oils, the room was the perfect temperature with relaxing music playing. The masseuse didn't chat unnecessarily (which is rare these days) and the massage was great. \n\nAnyway, it just goes to show that when a spa goes above and beyond all expectations, people can't wait to come back. That's the effect their staff and beautiful ambiance had on us. Pure perfection. We are going to make this a monthly date!\n\nThis is one classy spa!</t>
  </si>
  <si>
    <t>WONDERFUL,my,attentive,nice,friendly,professional,all,other,pleasant,other,relaxing,AMAZING,best,perfect,relaxing,which,rare,great,their,beautiful,Pure,monthly,classy,one</t>
  </si>
  <si>
    <t>fXnKBxmr33tejGA9Lzs0PA</t>
  </si>
  <si>
    <t>wwgRu0TAMX8rfRhsiI0ifQ</t>
  </si>
  <si>
    <t>We were SO impressed with bistro 57! \n\nWe came here for my birthday dinner, wanting something a little nicer than the buffet for a change. Wasn't sure how it would rate, a lot of places in North Vegas LOOK great but can't back it up with their food. That was NOT the case here! We were seated at a very elegant booth and a great waiter (Brandon?) took really excellent care of us. \n\nWe ordered two glasses of Merlot, the goat cheese-marinara garlic bread appetizer and some bruschetta to start. Heavenly. BIG portion appetizers, fresh ingredients and beautifully presented. Wow! We followed it up with a lasagna dinner entree. So fresh and flavorful, one of the best lasagnas out there. \n\nOur waiter was perfect: not over bearing, not ignoring us....just the perfect level of attentiveness and that made for a perfect dining experience. That's experience for you, it shows. Especially loved that the chef came out into the dining room and greeted each table asking about the food. Nice guy, very genuine! \n\nI am coming back often. The food is superb and the service was outstanding. Loved it!</t>
  </si>
  <si>
    <t>impressed,bistro,my,little,nicer,sure,their,elegant,great,excellent,garlic,BIG,fresh,lasagna,fresh,flavorful,best,perfect,perfect,perfect,Nice,genuine,superb,outstanding,57,two,one</t>
  </si>
  <si>
    <t>WsQW31vMxATNpcr9IeEYhQ</t>
  </si>
  <si>
    <t>a0v7Si0DK4cIko7AQY4YXg</t>
  </si>
  <si>
    <t>Walked in this morning for breakfast and couldn't bring ourselves to stay. Felt like a barnyard meets trailer park. Hostess and waitstaff covered in tattoos and greasy hair highlighted every color of the rainbow. Sat at a freezing cold table in the middle of this mess and when asked for a booth, was told it was all they had (I counted 3 empty booths). Really??? Then the hostess said \pretty much\. Yeah, I don't think so. Decided we wanted a better dining experience, so we left. Not paying for dirty chaos. Sorry. \n\nCame to the Cracked Egg a very short distance down the road and VERY happy with the service and ambiance.</t>
  </si>
  <si>
    <t>freezing,cold,empty,better,dirty,short,happy,3</t>
  </si>
  <si>
    <t>OPAfPKC-bOmTb8NDH8KNJg</t>
  </si>
  <si>
    <t>mAIPUQPJiWXudRbOaBX33g</t>
  </si>
  <si>
    <t>Evening of MARCH 6, 2015\nThe previous reviews for this location are CORRECT! It's dirty, so don't plan on dining in. Which makes you wonder how clean it could be where the food is being made. Service is SLOW and orders are filled out of order, so a lot of frustrated people standing around. \n\nNot only is the customer service horrible (the biscuit Nazi kid was super rude while taking our order and would not allow a biscuit to be considered a side dish. Other locations don't have a problem with it) our basic order was wrong (ordered chicken strips, 2 out of 3 chicken strip orders came out with fried chicken with bones instead of strips and the biscuits were hard and cold). Unfortunately, they handled it like they didn't care and we did not want to wait for chicken strips to be made. We rarely grab fast food, and won't be returning to this place ever again.</t>
  </si>
  <si>
    <t>previous,dirty,Which,clean,SLOW,frustrated,rude,our,Other,our,basic,wrong,hard,cold,fast,6,2015\nThe,2,3</t>
  </si>
  <si>
    <t>wZkfH17R9g-7T1e2c-JPsw</t>
  </si>
  <si>
    <t>tsf1JNdeeQf_654YUSrzRw</t>
  </si>
  <si>
    <t>Please do not come here if you are expecting edible food or attentive service of any kind. \n\nWe ordered 1 shepherds pie and 1 corned beef &amp; cabbage. The \food\ we got was nothing but sad. The shepherds pie was fake mashed potatoes served over taco seasoned meat. The corned beef was flavorless slices of meat mixed in with runny watery potatoes, a carrot and some celery. The cabbage was boiled beyond recognition. That last dish was $15! All needed salt badly and all were served up in flimsy aluminum containers with prepackaged sporks to eat with (think jr high lunch gone bad). Wow. Just wow. \n\nSo unacceptable and sad. The only saving grace was the band. \n\nWe will not be returning here again. Being local and loving places off the strip, I know we can do better. Yuck.</t>
  </si>
  <si>
    <t>edible,attentive,sad,fake,corned,runny,watery,last,flimsy,prepackaged,high,bad,\n\nSo,unacceptable,sad,only,local,1,1,15</t>
  </si>
  <si>
    <t>V9aME84wxDHRAS0MWIuNPQ</t>
  </si>
  <si>
    <t>0KjY3gmtqQjc4sK-uG-6fQ</t>
  </si>
  <si>
    <t>Stopped in this afternoon on a whim, thinking we'd grab a dozen donuts to take home for dessert. \n\nFirst impression was that the shop was empty, and only a second after walking in the door, the girl behind the counter jumped up, demanding what we'd like. Uhm, a minute to take it all in and look at the choices would have been nice. And when we did order, she seemed impatient and we felt rushed because another customer showed up behind us while choosing donuts. Poor customer service is usually red flag #1. \n\nAll donut choices are displayed in an open air case detailing what price category they're in. The rest of the donuts were stored in open air racks directly behind the counter. The choices were very \different\. Very few of the flavor combos sounded good to me. \n\nI happened to ask for a donut and it was the last one, and it was taken right out of the front display case. Who knows how long it was displayed. This should've been red flag #2: and why the donuts we purchased tasted at least a couple days old. Brought them home and the family said they were just ok and when I sampled a bite from 3 different donuts from our box they all tasted dry, not moist or fresh. Ehhh. \n\nI didn't find the donuts to be professional pastry quality, or fresh. Very disappointing experience here. Will make the trek a few blocks down to Krispy Kreme where they do the classics well &amp; fresh. We REALLY wanted to like this place. Unfortunately, we won't be back.</t>
  </si>
  <si>
    <t>\n\nFirst,empty,second,nice,impatient,Poor,red,open,what,open,few,good,last,front,red,least,old,different,our,dry,moist,fresh,professional,fresh,disappointing,few,fresh,1,2,3</t>
  </si>
  <si>
    <t>kBQfKbJUOmLH7oV8qqLe7w</t>
  </si>
  <si>
    <t>-9MOrFh1va1SC9BBNlMTeQ</t>
  </si>
  <si>
    <t>YLPNiyf3rVKINhT1CvTeZw</t>
  </si>
  <si>
    <t>The food was pricy compared to Mainsha another Caribbean food chain. I had the chicken roti and it was good. My daughter had the fried chicken meal, the rice and peas tasted as though they forgot to add salt or seasoning.</t>
  </si>
  <si>
    <t>Caribbean,good,My,</t>
  </si>
  <si>
    <t>Q0mPhtGXCf-psrgohYyjWw</t>
  </si>
  <si>
    <t>ydM0qCPG1cTZvAguCi2ucA</t>
  </si>
  <si>
    <t>I am upset that I wasted time and money to come to this place. My friends and I ordered 4 different dishes and we all were very unhappy with 3 of them. The only thing that tasted good was the Accra dish. I had the polenta with veggies\/goat, it was terrible, it was overly salty and the flavor was just not there. My friends had 2 chicken dishes, those were gross. The amount they charge do not justify what they serve. I'm blown away by all the positive reviews. This food does not compare to real Caribbean food.</t>
  </si>
  <si>
    <t>upset,My,different,unhappy,only,that,terrible,salty,My,gross,all,positive,real,Caribbean,4,3,2</t>
  </si>
  <si>
    <t>1yAkLoXjMCS9iqJ2srpTbw</t>
  </si>
  <si>
    <t>gvvvnP7GTf70IIgrWGpXpg</t>
  </si>
  <si>
    <t>I went here because I saw a sign outside the restaurant that advertised a $4.99 lunch special. Lord have mercy, let me tell you how disappointed I was. \n\n1) The pictures that were taken of this place and posted on Yelp are cleaner than it actually is. It wasn't filthy but not very clean.\n2) It has a sleezy vibe. Their clientele seem to only be there to drink beer and hang out. I felt really uncomfortable walking in. \n3) The lunch portion sizes are a total joke. I was served 2 of the smallest chicken legs I've ever seen, with 1 small scoop of rice. I guess you get what you pay for at this restaurant. \n3) The chicken didn't taste like authentic Jamaican jerk. It tasted like the chef went to No Frills and bought Mr. Goudas jerk bbq sauce. \n4) I also asked for a beef patty with Coco bread. He just put a beef patty in a bag with an uncut bun. I found that to be really lazy. Most people order it to eat right away, we shouldn't have to pry the bread open with our fingers while we are on the go. \n\nOverall I'm not happy and will never return! I'm upset that I spent my money here.</t>
  </si>
  <si>
    <t>that,disappointed,that,cleaner,filthy,clean.\n2,sleezy,Their,uncomfortable,total,smallest,small,authentic,Jamaican,uncut,lazy,Most,open,our,happy,upset,my,4.99,2,1</t>
  </si>
  <si>
    <t>iqvwJYEoHj0HixLjyo_-Iw</t>
  </si>
  <si>
    <t>kN9JRpeG-JRXwSs7YzMwPg</t>
  </si>
  <si>
    <t>This one has a drive thru!! The staff here is very friendly. It's always nice to see them even on a gloomy cloudy day as they always had l have a genuine smile on. Drinks taste great.</t>
  </si>
  <si>
    <t>thru,friendly,nice,gloomy,cloudy,genuine,great,</t>
  </si>
  <si>
    <t>2iyA-RzyThIOfTlbmFCqFQ</t>
  </si>
  <si>
    <t>_S4i7PW81DGIb3Bqv22S1g</t>
  </si>
  <si>
    <t>The prices are always great. I rented a brand new Dodge Charger for only $19\/day for 2 days. I have been a customer of theirs for years. I keep coming back because of the customer service and quality cars at great prices.</t>
  </si>
  <si>
    <t>great,new,great,19\/day,2</t>
  </si>
  <si>
    <t>RbfexRNT-Fz993BzDnipYA</t>
  </si>
  <si>
    <t>lVvHfjD3Q79OUZq2ZuN7EA</t>
  </si>
  <si>
    <t>Wonderful and friendly staff! The food was amazing! I had the pulled pork with sweet potatoes. My husband had the ribs. Ribs were cooked to perfection... They were so tender, juicy and flavourful. The pulled pork was busting with flavor as well. Portions are big.  Sweet potato fries were perfection. . So crispy and thinly sliced. I will definitely be back for more. They do have a kids menu.</t>
  </si>
  <si>
    <t>Wonderful,friendly,amazing,sweet,My,tender,juicy,flavourful,big,Sweet,more,</t>
  </si>
  <si>
    <t>5dbKlHsFAOx1kHqrJL2TrA</t>
  </si>
  <si>
    <t>BDaWhBjEF23ucDjy353-GA</t>
  </si>
  <si>
    <t>I've tried many other pho places and this one is the best by far. Amazing taste and price. Always fast and friendly service.</t>
  </si>
  <si>
    <t>many,other,best,Amazing,friendly,</t>
  </si>
  <si>
    <t>BY3i6R7N-SxLUogXcHW6pg</t>
  </si>
  <si>
    <t>z0Q8-1RyCftpD4h2nIJwjw</t>
  </si>
  <si>
    <t>I can't wait to go back to that place! I had the grilled pork banh mi($3.99). The bread, meat and veggies were so fresh. The pork was so tender and perfectly seasoned. My picky daughter even loved it and told me that she would like to go back soon. \nYou can place orders online then pick them up if you don't want to wait. It didn't take long to for them to prepare the sandwich though.</t>
  </si>
  <si>
    <t>banh,fresh,tender,My,picky,long,</t>
  </si>
  <si>
    <t>HEGEkeT1dT9EE8UdVkssrQ</t>
  </si>
  <si>
    <t>Do not go to the older woman with glasses for waxing services (50's , Trinidadian). I asked her for a full face wax. As she was pulling the cloth on some spots... She stopped mid-pull, then continued. That caused pain. In the end I was left with red spots all over my face. She then told me I have\thin skin\. This is something I do every 2 weeks at another salon and NEVER experienced this BS!!! The only reason I went there is because my salon was busy.  It is now the next day and the red spots are more prominent. I have to leave on vacation tomorrow and fear the hot sun will do even more damage to my skin. I am beyond upset. On top of all this she was rude and severely lacked customer service skills. It's a total miracle she was hired.</t>
  </si>
  <si>
    <t>older,full,mid,red,my,only,my,busy,next,red,prominent,hot,more,my,upset,all,rude,total,50,2</t>
  </si>
  <si>
    <t>oYFg_uNBOnuMWCKgHPCG3A</t>
  </si>
  <si>
    <t>CtC-zoaZOBjP-z6XM0j5mg</t>
  </si>
  <si>
    <t>They do a good job here but the staff complain and gossip way too much around customers. It makes it an uncomfortable experience.</t>
  </si>
  <si>
    <t>good,uncomfortable,</t>
  </si>
  <si>
    <t>JAppdmGfv9BiQvzX7oUJaQ</t>
  </si>
  <si>
    <t>-9RU4LuI_TfYgv9rBijJoQ</t>
  </si>
  <si>
    <t>-6c_bJblLXUwoWfmYLtH_w</t>
  </si>
  <si>
    <t>I save the one star for those special places that deserve it. As you can see from my other reviews, I'm not a one star kinda guy!! \nMy wife went to the store with our little mister and noticed that the dogs inside were off leash and the gate at the front was not working. (It was a make shift baby gate!!!) assuming the dogs were the owner's and trained, she didn't think too much of it until she noticed on two separate occasions that the dogs wandered out of the store. To paint a picture of this place, it's one sidewalk away from a very well travelled part of lakeshore leading into the city. \nThe owner persuaded her to let our dog off leash inside which my wife refused and was then asked if he wasn't trained properly because we didn't trust him off leash. \nFeeling quite uncomfortable, she left and was followed out by a dog who she had to bring back. \nUpon coming home, she shared this with me and I had to go see this for myself. While I was there, I saw no gates for the dogs, absent staff and an owner who claimed to have been on dragons den. I subsequently watched this episode to see what it was that made this place dragon den worthy only to realize that her business was criticized by all the dragons and one of them said that they had never seen dogs that sad. Robert Herjavec felt so bad for the dogs that he removed the shoes from one of them to make it more comfortable. \n\nPlease please please do yourself a favour. If you value your little animals - don't go here.</t>
  </si>
  <si>
    <t>special,that,my,other,\nMy,our,little,make,much,separate,that,lakeshore,our,which,my,uncomfortable,absent,worthy,her,all,that,sad,bad,that,comfortable,your,little,one,one,two,one,one,one</t>
  </si>
  <si>
    <t>oQKjO-BGHPdNmWAVn0O_-A</t>
  </si>
  <si>
    <t>BYDs_o6U4CLxJec8k1Q90Q</t>
  </si>
  <si>
    <t>mmm this was good. This place happened when the sushi chef didn't want to bother to learn how to roll! its the Asian burrito bowl but with sushi! ....a sushi bowl if you must. A small will have you shelling out $11something after tax. \nHad the cali bowl which was a little bit of salmon and a little bit of tuna in a bowl of some really delicious toppings ....or underneaths (is that a word?) \nMy only regret is that I didn't add soy sauce to my to go before leaving. The fish pieces are on the larger side and the marinade dosnt really penetrate too deep. It would have been better with a little splash of the salty stuff. \nWill go back here. \nOh PS don't fool yourself calling this place 'healthy' ....it isn't .....go for the taste. it definitely is loaded with calories and the brown rice shouldn't fool you.</t>
  </si>
  <si>
    <t>good,its,Asian,sushi,small,which,little,little,delicious,\nMy,only,my,larger,deep,better,little,salty,healthy,brown,11something</t>
  </si>
  <si>
    <t>UGHB26-zzy_o9UFE8DM8DQ</t>
  </si>
  <si>
    <t>gISrxk4A5dfrjDivkC-L-Q</t>
  </si>
  <si>
    <t>We went by for some brunch on a Sunday and had the pre set snack for $25. It came with a croissant cut in half, 2 chocolates, 2 halves of a candied orange, 4 small savoury cookies, 4 small sweet cookies and 3 small cubes of cheese along with blueberry jam.  I had a tea and my wife had a coffee. It was really good and the place is quite nice and comfortable. \nTo go: some flan and 3 Florentines \n\nThe final bill was $56.27 and after tip $64.71\n\nI would go back again. If you can get past the price, the quality and service is excellent. Everything is actually imported from France so if that is important to you, this would be the place to go.</t>
  </si>
  <si>
    <t>croissant,small,small,sweet,small,my,good,nice,comfortable,final,excellent,important,25,2,2,4,4,3,3,56.27,64.71\n\nI</t>
  </si>
  <si>
    <t>ea3ySy8YNUTz9QA3qWmoWQ</t>
  </si>
  <si>
    <t>qaNt4vtVdge_S68DVjw5Jg</t>
  </si>
  <si>
    <t>This place has been on my list for a few years now - yes, you read right - a few years. A colleague of mine had described it as 'one of the best english pubs in the city'.\n\nWe went at about 6 pm on a Sunday and we're seated right away at a nice table. The waiter was extremely polite and helpful and the service was excellent! \n\nThe order: I got the roast dinner which had the roast cooked perfectly, so tender and well seasoned. It came with a delicious Yorkshire pudding, roasted veggies (green beans, carrots, beats, parsnips and potatoes) all doused in a delicious gravy ($28). My wife had the fish and chips - it was one large piece of haddock with a bowl of chips that were crispy on the outside and soft on the inside. The haddock was well seasoned and had a really nice crunch to the batter. It came with tartar sauce and a really interesting and fun tasting house ketchup with caraway seeds. There was the Heinz ketchup and malt vinegar as well. ($19)\n\nThe mains were both DELICIOUS and I don't think I could pick a favourite. \n\nWe were just about to leave when I remembered some other Yelpers talking about the sticky toffee pudding. Oooooooh yes yes yes yes. It was so rich and warm paired with a scoop of in house made ice cream. Oh god it was good. We shared this - I recommended sharing this one as it is quite rich. \n\nThey didn't have Guinness but offered a junction brewery stout that my wife said tasted like Guinness with espresso (in a good way). \n\nOverall.... great service with an excellent meal. Never change Queen and Beaver. We're coming back! \n\nTotal bill taxes in $71.76 plus tip.</t>
  </si>
  <si>
    <t>my,few,few,best,english,nice,polite,helpful,excellent,which,tender,delicious,roasted,green,delicious,My,large,that,outside,soft,nice,interesting,fun,favourite,other,sticky,Oooooooh,rich,warm,good,rich,my,good,great,excellent,\n\nTotal,one,6,28,one,19)\n\nThe,71.76</t>
  </si>
  <si>
    <t>RyRjnflJxj_JdwRN73TGDg</t>
  </si>
  <si>
    <t>7HUEqrj4aa_u3kl-o-e9_Q</t>
  </si>
  <si>
    <t>Yum yum yum. Had the Cuban sandwich and it was beyond great. Delicious bread, there was the right amount of filling without overstuffing the sandwich. \nMy wife and I shared one sandwich and one tamarind drink and that was enough for the two of us for lunch. Don't let its size fool you, it's pretty filling. I do like all the little treats from Mexico that line the shelves as well. The tomato was fresh and the place was clean. Will go back for sure.</t>
  </si>
  <si>
    <t>Cuban,great,Delicious,right,\nMy,enough,its,filling,all,little,that,fresh,clean,sure,one,one,two</t>
  </si>
  <si>
    <t>jjTyIbP0TNjYcOXTtsV-Cg</t>
  </si>
  <si>
    <t>VxrvGKfba7rBDNLjc-Wy3A</t>
  </si>
  <si>
    <t>This has really become my go-to place for the occasional Ethiopian craving! I usually come for the lunch specials but after convincing another couple to give Ethiopian a try, we came in on a Saturday evening. Mohammed is so welcoming and even though the restaurant is quite understaffed, he has away of making you welcome. He even stopped us from ordering to much. \nWe got a large platter with all the veggies and lentils, kitfo, tibs and the weekend only doro wat (or chicken stew). All the food couples with the injera was absolutely delicious and each type had its own unique flavor. \n\nIf you haven't had Ethiopian before, think of it like - the flavours of Indian cuisine without the spicy heat and the overbearing abundance of spices. This is not to say anything bad about Indian food because I love it but it's just to highlight what you may expect. \n\nMost importantly - there isn't any cutlery here so get over having to eat with your hands. \n\nGreat for: first dates, dinner with friends, lunch alone, an interesting meal.... the list goes on.</t>
  </si>
  <si>
    <t>my,occasional,Ethiopian,understaffed,welcome,much,large,all,kitfo,All,delicious,its,own,unique,Ethiopian,Indian,spicy,overbearing,bad,Indian,your,first,interesting,</t>
  </si>
  <si>
    <t>hqaKabszQzKOaI88FFE1nQ</t>
  </si>
  <si>
    <t>RUd_M7DPJq1I3DPq0oF--w</t>
  </si>
  <si>
    <t>We went for a late dinner with some friends and when I say late, I mean, 45 minutes before closing. The staff was so accommodating and friendly. \nFor the four of us, we got 3 naans, one order of Nihari (beef chunks in a stew), haleem (a dish made of slow cooked meat, lentils and spices) and a Kashmiri tea. \nThe food portions were generous and we were quite stuffed. \nNihari: the beef was so tender and the flavor really penetrated the chunks with the naan soaking up all the delicious sauce. \nHaleem: although we couldn't find it on the menu, the waiter said they had it and it was better than expected. The meat, lentils and spices were cooked so long that they had blended into each other. It was soooo good. I would recommend asking for some fresh ginger, cilantro and lime on the side to freshen it up a bit. Still, quite delicious. \nThe waiters bring by chill is that are grilled and salted. One of the 4 got a spicy one but they are generally 'jalapeÃ±o' level of spice if you're ok with that. There is a bottle of yoghurt sauce and tamarind sauce on the table that I would imagine goes well with biryani or samosas. Will go back!</t>
  </si>
  <si>
    <t>late,friendly,slow,\nThe,generous,tender,all,delicious,better,other,soooo,good,fresh,delicious,\nThe,that,spicy,ok,that,samosas,45,four,3,one,One,4</t>
  </si>
  <si>
    <t>fGdUxfeEWp9pn2sAa9rv2w</t>
  </si>
  <si>
    <t>MMM MMMM This place is soooooo good. We shared an Earl Grey pastry and our friends had this insanely good ice cream. We also took some Madelines to-go. \nThe staff \/ owners were wrapping up caramels when we walked in so, naturally, we had to have the cassis caramels as well!\nThe pastries are so well done and you could tell how much care was put into making them. I am absolutely without a doubt going back here again and again to get in on some more of this Roselle action. \nThe staff is incredible as well.</t>
  </si>
  <si>
    <t>good,our,good,much,more,incredible,</t>
  </si>
  <si>
    <t>wh5MVX-tPVvk_Ma5nNPHuA</t>
  </si>
  <si>
    <t>mzREMIknfmagJugibXrCsQ</t>
  </si>
  <si>
    <t>You know those people who say, 'I want to go to one of those hole in the wall places where the food is really really good.......' Well, this is that place!!!! \nI have been quite the golden turtle fan for the longest time.... things have changed. Oh how things have changed. \nThe broth here is just wonderful. The noodles are prefect. Unlike a lot of other places, they got us more of the greens without the dollar fifty addition to the bill. The food came quickly and the side plate of sprouts and Vietnamese greens were fresh. I always ask for more lime and basil and the server brought it to us right away. \nIt absolutely is a hole in the wall so no fancy dining here. \nIf you just really LOVE good pho, go here, you really won't regret it.</t>
  </si>
  <si>
    <t>good,quite,golden,longest,\nThe,wonderful,prefect,other,more,Vietnamese,fresh,more,fancy,good,one,fifty</t>
  </si>
  <si>
    <t>8E78cI19iZMjvjHVBa6IRQ</t>
  </si>
  <si>
    <t>hFbhRTodMqG2FAf0UWjJQw</t>
  </si>
  <si>
    <t>With the schnitzel being the size of two heads, this place does not disappoint. \n\nWalking in, the place has a real homely vibe \/ family restaurant feel to it. The patrons all seem to be regulars and despite them chatting with the staff, they still manage to make sure you get attended to as well. \n\nThe waitress brought us water right away and told us that the special was roasted duck..... but I was here for the schnitzel and potato salad right!? There was no going back, no menu needed I was full speed ahead on the schnitzel train! Toot toot!!!! \n\nHere's some of the secret information that you best be warned about; if you like me and have to share your order because you can't smash right through a map of the world sized schnitzel, they charge you $1.50 more to share. Do the sides of boiled potatoes, rice or fries not appeal to you because you heard about the potato salad? Yes .....get the potato salad. Yeah, you pay another $1.50 for it - get it, it's the best $1.50 you're going to spend. \n\nSo lemme get back to this schnitzel which was modelled on the ears of an elephant. It was sooo sooo delicious. Crispy, flavourful breading with that tender schnitzel covered in gooey potato salad and zinged with a touch of pickled veggies. That's delicious! \n\n$21 bill paid, 2 people stuffed full with some left overs to take home. Not bad at all pheasant folk..... not bad at all!</t>
  </si>
  <si>
    <t>sure,full,secret,that,your,more,best,\n\nSo,which,delicious,tender,delicious,full,left,bad,pheasant,bad,two,1.50,1.50,1.50,2</t>
  </si>
  <si>
    <t>5tQK_M78ZXKzaTV-QOV22w</t>
  </si>
  <si>
    <t>-9S_Fh-sQebyB1yhEM5zHw</t>
  </si>
  <si>
    <t>FscCtUIsAL8cBL-S-A4FEQ</t>
  </si>
  <si>
    <t>I am still waiting to see if if crooked dump closes down, rude service and dishes are watered down with plenty of veggies and NO Meat, the ole bait and switch!! Don't waste your money here!!</t>
  </si>
  <si>
    <t>crooked,rude,your,</t>
  </si>
  <si>
    <t>_ddW34FxiMzWdHjI5L6wFA</t>
  </si>
  <si>
    <t>3dw6xhzG08htY5HcL2OjeA</t>
  </si>
  <si>
    <t>The location is ok but just the atmosphere is different then other angry crabs, not as exciting, music is way to loud and felt like a DMV location. \nThe main problem is the po boy sandwitches, the portions are great but on a dry white sub and DRY!! No flavor at all, don't even think they used salt!  They should really toast the sub, add some more ingredients and make is moist!! It was something my 10 year old put together!! Very disappointed!!</t>
  </si>
  <si>
    <t>ok,different,other,angry,exciting,main,great,dry,white,more,moist,my,old,disappointed,10</t>
  </si>
  <si>
    <t>OvXY-qIgryG1HLHozCS5xg</t>
  </si>
  <si>
    <t>7RWmHMroKGKLgkLwURnzvg</t>
  </si>
  <si>
    <t>Good bakery!! Nice variety! And excellent orange and cinnamon rolls with nice variety of bread!\nWell worth the price and will return many times!!</t>
  </si>
  <si>
    <t>Good,Nice,excellent,nice,worth,many,</t>
  </si>
  <si>
    <t>ZN13W5CNkt4KLOxstujjGg</t>
  </si>
  <si>
    <t>PTbnuJ1QqeFpRZfPlwY9wQ</t>
  </si>
  <si>
    <t>I tried arbys again but its so disgusting and the sandwiches are so fake! Its not real roast beef but a loaf of processed meat thats fake, i am done eating this crap!!</t>
  </si>
  <si>
    <t>its,disgusting,fake,Its,real,that,fake,</t>
  </si>
  <si>
    <t>DsmzytdLy6M4MRYYeiY2rw</t>
  </si>
  <si>
    <t>Vlp68XpPYH0G9NHkgcglvA</t>
  </si>
  <si>
    <t>First time at this hotel and I will give you the pros and cons, cons, when I first checked in nobody smiles they didnt crack a smile in that place plus I had asked for the free cookies when I first checked in they acted like they did not want to be there and it was the weekend and you can tell they hated their job! The pool service was horrible too, nobody cracked a smile out there, and the bartender was the pool server also, so you really could not order a drink by the pool, no staff! 2. The Wi-Fi is absolutely horrible it wouldn't stay connected and finally I just had to use my service Wi-Fi, The room was very nice and The landscaping was very beautiful and well-kept. Are outside patio was very nice when we sat down but there must've been 50 cigarette butts out on the gravel out on patio.\nWould I stay at this hotel again, NO! unfriendly and Wi-Fi sucks</t>
  </si>
  <si>
    <t>First,free,their,horrible,horrible,connected,my,nice,beautiful,nice,unfriendly,2,50</t>
  </si>
  <si>
    <t>yXurnyuWle2X02QUWe30UQ</t>
  </si>
  <si>
    <t>N5mU4iB5jCy7B4re_i2jIQ</t>
  </si>
  <si>
    <t>I had an appointment,  I must've waited 45 minutes over my appointment time and then when he came he spent two minutes with me, left I never saw him again!!!!! Horrible horrible service!!</t>
  </si>
  <si>
    <t>my,Horrible,horrible,45,two</t>
  </si>
  <si>
    <t>rMg3nSA3PxtNClKyjQ2Hog</t>
  </si>
  <si>
    <t>L3GembWftrl1czLA0xsthQ</t>
  </si>
  <si>
    <t>The ice.cream is great!! But the location is notttt good at all, low life drifters walking around and was almost assulted by a scumbag! Not a good area at night, they hang around and in back, stay away from this place at night!</t>
  </si>
  <si>
    <t>great,good,low,good,</t>
  </si>
  <si>
    <t>luK0meThi8j2RgQAlUGJeA</t>
  </si>
  <si>
    <t>MTH-AcNyWfsBa9sXp04HcQ</t>
  </si>
  <si>
    <t>These firehouse subs are sandwiches that are stuffed with lettuce and hardly any meat I know some fireman and I don't know any fireman that go there to eat here!! High priced empty sandwiches!!</t>
  </si>
  <si>
    <t>that,that,empty,</t>
  </si>
  <si>
    <t>PrWT5vzOHibUeL0kC7MTjw</t>
  </si>
  <si>
    <t>fSVq-hRt3enBlTyYuiIFyg</t>
  </si>
  <si>
    <t>This is the first time I've been in this place three cons rude service no whiskey and high price cigars, This iMessage is to the manager or owner I don't do my reviews to be hateful or anything but the guy that looks like Santa Claus on vacation has got an attitude about the size of Mississippi I just call it how I see it</t>
  </si>
  <si>
    <t>first,rude,high,my,hateful,that,three</t>
  </si>
  <si>
    <t>UgLQUWcVio8loLaFferySw</t>
  </si>
  <si>
    <t>6We2O5X62J_gduXU7jvf8w</t>
  </si>
  <si>
    <t>I was there tonight and I went in and I had to standup there was nobody at the hostess booth then I sat down and still nobody helped me so I told the bartender to get the manager and I walked out, The manager seems sincere and he explained to me that he's going to talk to the staff but my son works at a pizza place and  is a host If somebody sitting there on the bench or table you always want to ask him have you been helped that's the magic word of a long-time customer at spinatos but not anymore I want to another place 20 minutes later good service and excellent pizza, You lost my service my girlfriend service and my sons service believe me!!</t>
  </si>
  <si>
    <t>hostess,sincere,my,magic,long,good,excellent,my,my,my,20</t>
  </si>
  <si>
    <t>m43p8gOldF4dDKvHVxRq7w</t>
  </si>
  <si>
    <t>-9SoHrhiiUVmx6-MkyR4RA</t>
  </si>
  <si>
    <t>rpeFWKGrq9pRB3lvSdl2sA</t>
  </si>
  <si>
    <t>Horrible, went there for an iced coffee, took a MEDIUM cup, from the stand area marked MEDIUM and the guy tried charging me for a large.\nTold him to keep it and went to Starbucks across the street.\n\nThe guy would not answer me as to why the MEDIUM was in the LARGE slot, only insisted I pay for a large, There is much better on the Danforth.</t>
  </si>
  <si>
    <t>Horrible,iced,MEDIUM,street.\n\nThe,LARGE,large,better,</t>
  </si>
  <si>
    <t>ODtTzAZt4Jx5K8JhVwtA1w</t>
  </si>
  <si>
    <t>i6hWP3si97eKQl_JyK8L3w</t>
  </si>
  <si>
    <t>I would give 5 stars if the radio worked.\nThe hotel itself is fantastic, the views are as good as the Sheraton (down the street)\n\nI loved the bed, it was so perfect I did not want to wake up.\n\nThe location is great too, just steps from Osgoode Station (a subway stop on the TTC)\nIf the radio was not broken, I would have given 5 tars, great place.</t>
  </si>
  <si>
    <t>fantastic,good,perfect,great,great,5,5</t>
  </si>
  <si>
    <t>EaXBZ5P3QQSFxZjM9_TDZg</t>
  </si>
  <si>
    <t>U2xCmkTZSIqSLU-UA3L_sg</t>
  </si>
  <si>
    <t>I took a special trip here to try the civet coffee, but could not find it.\nWe did find a Starbucks store inside the store.\n\nWe wandered the store, and found it to be way smaller than we expected, and the prices were all much more than we expected.\n\nAfter looking around, we left, I would not waste my time here.\nI hoped for much more.</t>
  </si>
  <si>
    <t>special,smaller,more,my,more,</t>
  </si>
  <si>
    <t>xro3_rVnKhglw1Qnrndjiw</t>
  </si>
  <si>
    <t>Qgi_Q6PkF5D489t45vU_8g</t>
  </si>
  <si>
    <t>I have always loved the roasted marshmallow here (best ice cream in the city)\n\nI was a bit mad when they stopped giving 2 flavors in a single serving, but we went tonight, and the serving size was HUGE.\nI guess the nearby competition (the Annex became Froyo Central this summer) made then big up the service size, either that or we are nuts having ice cream in the winter.\n\nFriendly service though, nice place, I's go 5 stars if they had more seats.</t>
  </si>
  <si>
    <t>roasted,best,mad,single,nearby,big,winter.\n\nFriendly,nice,more,2,5</t>
  </si>
  <si>
    <t>qH3t-7BjjsZclEgc_VV_pw</t>
  </si>
  <si>
    <t>Of3wxX_qfISGey1YpbWRBw</t>
  </si>
  <si>
    <t>Loooooong lines.\n\nI have never seen this location without a line. \nStandard Starbucks drinks once you have waited in the line.\n\nNot sure if it is hospital rules or what, but there is no wifi here either.</t>
  </si>
  <si>
    <t>\nStandard,line.\n\nNot,sure,</t>
  </si>
  <si>
    <t>gPY5csH_AigCDANVm6OHvQ</t>
  </si>
  <si>
    <t>1SoRfuanThvBDYZEQSsePg</t>
  </si>
  <si>
    <t>Very hard to find a seat here, they need to institute some sort of limit, I have been a few times and ordered anything because there were no seats.</t>
  </si>
  <si>
    <t>hard,few,</t>
  </si>
  <si>
    <t>zoi8eOixW9pjrtXKKxVWxw</t>
  </si>
  <si>
    <t>A-KVm7iKLOe1X1yAQP13FA</t>
  </si>
  <si>
    <t>We sat there for about 20 minutes before giving up and leaving.\nBeing ignored in a new place you like is bad, I'd get it if it were busy, but it wasn't, there were guys putting out silverware not taking our order.\nOh well, the buffet across the street appreciated our money, sadly, we wont be back.</t>
  </si>
  <si>
    <t>new,bad,busy,silverware,our,our,20</t>
  </si>
  <si>
    <t>mMQwEup8teDZIS2siYVrZQ</t>
  </si>
  <si>
    <t>Lq4kShxJJSF9diqcnZeb2Q</t>
  </si>
  <si>
    <t>Stopped in today to try the waffle cone Frosty (just a cone really) but it cost $1.89 and was tiny, plus the ice cream was dripping (melting) as soon as I got it.\nFor the price, I was expecting more, it was a rip off.</t>
  </si>
  <si>
    <t>tiny,more,1.89</t>
  </si>
  <si>
    <t>M8f-mkfxnb9_hqHQP8HGaA</t>
  </si>
  <si>
    <t>ay2A9QrSXlXILgc0InsbWg</t>
  </si>
  <si>
    <t>Great fresh made buns here, even the day olds are very tasty.\nI don't like that they leave the sausage rolls out unrefrigerated.\nNice staff, and decent prices too.</t>
  </si>
  <si>
    <t>Great,fresh,unrefrigerated.\nNice,decent,</t>
  </si>
  <si>
    <t>zb61eT_ChYctlCXcIqlW6Q</t>
  </si>
  <si>
    <t>Stopped in for dinner tonight, was disappointed that they had no shawarma, instead I had the Chicken Schnitzel box. \nPrevious reviews mentioned the chips were great, I wanted them, but ended up with fries instead I didn't love them), also with the box was a choice of house salad or greek salad, I had the greek (it was ok, but should have been dressed)\nThe schnitzel was very good, I liked the sauce that was served with it, more would have been good.\nThe laffa bread served with it, wasn't like laffa bread I had tried at other places, it was more like a pita. \nMy girlfriend had beef skewers, the meat was very good, the sides were a bit weak.\n\nFunny that they call this an express location, it took nearly 20 minutes to get our meal.\n\nI'll be back, I figure the bad things are opening hiccups, and I do want to try the shawarma, plus the meats that we had were very good.</t>
  </si>
  <si>
    <t>\nPrevious,great,ok,good,that,more,other,more,\nMy,good,weak.\n\nFunny,express,our,bad,that,good,20</t>
  </si>
  <si>
    <t>80pKVg-0v_yZ6ujwT3kOkw</t>
  </si>
  <si>
    <t>-9WVpTW5LAEo9y6PbW0-cw</t>
  </si>
  <si>
    <t>0FUtlsQrJI7LhqDPxLumEw</t>
  </si>
  <si>
    <t>Went there for the first time today. Cost $50 for three adults (we did upgrade our fries and all got burgers and drinks).  The garlic fries are good, but greasy. Onion rings were good, but I like my onions thinner (too much onion on these ones, but some are into that). My brother LOVED the sweet potato fries! Burgers were awesome! I love the buns they are on. Awesome portions for everything! The green beans were OK, but don't have a lot of taste to them, I wouldn't get them again.  I love the atmosphere and would come back for another burger.</t>
  </si>
  <si>
    <t>first,our,garlic,good,good,my,thinner,much,My,sweet,awesome,Awesome,green,OK,50,three</t>
  </si>
  <si>
    <t>cZZGpRjQ6oTTDXkyOZ8E3Q</t>
  </si>
  <si>
    <t>Cnj3Gk01u1LfqdU7SxKnnA</t>
  </si>
  <si>
    <t>Typical Costco.\n\nI will say that the phone service booth is great (better than at other costcos I've been to). Not pushy, just really helpful!\n\n(FYI - Costco is SO much better than Sam's Club)</t>
  </si>
  <si>
    <t>Typical,great,better,other,pushy,better,</t>
  </si>
  <si>
    <t>k3KqqeTwG1ADiDdgXJv5kw</t>
  </si>
  <si>
    <t>Oq_NXf50o4U-cTFWlVkyGQ</t>
  </si>
  <si>
    <t>They are a little lacking in customer service. No warm greeting like at other breakfast locations. Also their drive thru window looks like a broom closet, not sure what's going on back there, but not exactly where I want my food. The bottom line: their bagels are to die for. The mega cheese one is my favorite. Love that they put the cream cheese on for you. Their coffee isn't bad either. Much cheaper way to start your morning (compared to starbucks at least)</t>
  </si>
  <si>
    <t>little,warm,other,their,sure,my,bottom,their,mega,my,favorite,that,Their,bad,cheaper,your,least,one</t>
  </si>
  <si>
    <t>81P7GMaCqQpFgVYu3x0psw</t>
  </si>
  <si>
    <t>2FfZUyA82YhQCjWNiqDCzQ</t>
  </si>
  <si>
    <t>This Lenny's is VERY small when they don't have the extra side open. The three of us had to sit at the counter, which really prevents any conversation from happening... The service was quick and friendly. Burgers are OK. I got the grilled cheese this time, and it was good. I really like the fries, but they give you way too many. Think I'll share one with my hubby next time and save a few bucks. They do have styrofoam cups which is nice in the heat, and the decor inside is 50's diner cutesy. Overall, I wouldn't go back. There's just better, cheaper places out there for a basic burger.</t>
  </si>
  <si>
    <t>small,extra,open,which,quick,friendly,OK,good,many,my,next,few,which,nice,better,cheaper,basic,three,one,50</t>
  </si>
  <si>
    <t>2p4T2qx-K-O6mURDnOCAvw</t>
  </si>
  <si>
    <t>Lost a star because this place is EXPENSIVE! \n\nBut it's also delicious... So if you can afford to fork over $40+ for a small pizza and drinks -- go! This location has MUCH friendlier service than it's Tempe counterpart (on Mill). Quick as can be with made to order pizza. I love the pretzels and beer cheese - yum! Can't go wrong with them, but again the price for just the cheese is $3.50+... Love the decor!! And it's huge - good for groups :-)</t>
  </si>
  <si>
    <t>EXPENSIVE,delicious,small,friendlier,Quick,wrong,huge,40,3.50</t>
  </si>
  <si>
    <t>3Bd_dfTHTcHPun_N7cQCfA</t>
  </si>
  <si>
    <t>ivgKHakMYMpsV1RIjQruOQ</t>
  </si>
  <si>
    <t>Want a lot of dinner for for a little money? Come here! The 2 for $14.99 deal is every day now (just earlier thur-sun). You get two sides and an entree. I always get chicken strips and you get so many I take plenty home to eat the next day for lunch. The rolls are delicious, and the servers are always willing to bring you more. Service is outstanding here - always quick to refill drinks and get you anything you need. Fried pickle app is tasty! Happy hour beers are cheap. Would highly recommend! Oh and there are peanuts :-)</t>
  </si>
  <si>
    <t>little,earlier,many,plenty,next,delicious,willing,more,outstanding,quick,tasty,Happy,cheap,2,14.99,two</t>
  </si>
  <si>
    <t>sV6k9jk-4BdhNX7Ze5D6mg</t>
  </si>
  <si>
    <t>Sb17eJkjHLjcPKSbpmRxWQ</t>
  </si>
  <si>
    <t>I'm not a huge fan of wings, so I ordered chicken strips. I was really impressed with the quality. Really crunchy and tasty! This place really earns stars for me because of the fried pickles and cheese curds - my two favorites at one place! And they have beer. Come for happy hour and save a few bucks. It is pretty loud in here, so be prepared for that. Service is so-so.</t>
  </si>
  <si>
    <t>huge,impressed,my,happy,few,two,one</t>
  </si>
  <si>
    <t>wLJ1uq6ekkJLY5dlaR8fHQ</t>
  </si>
  <si>
    <t>TDFFA1XrukbirzE3MUqG9Q</t>
  </si>
  <si>
    <t>Standard starbucks location. Extra plus that they have a drive through, but it is seldom less than 5 cars deep. And always slow!! On a few occasions I have been late to work because of the drive thru line here - oops! I recommend to go inside if at all possible (much faster). And be sure to get the app - I can't believe how many discounts they send me via email now that I'm signed up.</t>
  </si>
  <si>
    <t>Standard,Extra,less,deep,slow,few,late,possible,sure,many,5</t>
  </si>
  <si>
    <t>ngrzkSNP3KWlNhkbkFKnXA</t>
  </si>
  <si>
    <t>ZhjU0FkCIaG43F83TwSN8w</t>
  </si>
  <si>
    <t>This is just a review of the Salsa dancing on Wednesday nights on the roof. It's free for ladies, $10 for men. Was pretty hot outside (over 100) when we started at 7, but they did have fans around and misters. The dance instructor Brenda was a hoot haha! She doesn't mess around. There were WAY more men than women. Drinks were mighty expensive and nothing of value was on tap. Would recommend for a cheap date night or if you want to try something new.</t>
  </si>
  <si>
    <t>free,hot,more,expensive,cheap,new,10,100,7</t>
  </si>
  <si>
    <t>FUy4zly6nUDDtw_AHrsxeg</t>
  </si>
  <si>
    <t>yNPh5SO-7wr8HPpVCDPbXQ</t>
  </si>
  <si>
    <t>Went here before a show at Comerica. Parked in the garage attached - all was within easy walking distance. Parking was spendy ($24). Food was spendy. Service here was TERRIBLE. I dont know if our server was new (she was shaking, many of her words were inaudible, she down sold beer...) or what. I spent good money on appetizers and she removed them from the table before our food came out and without asking - this is not only rude, but a waste of $$\/food. I should have grabbed it back or said something, but she was fast lol. Food was good. Beer was good. Overall a fun evening, but service will prevent me from coming again. There are lots of other options downtown.</t>
  </si>
  <si>
    <t>easy,spendy,spendy,our,new,many,her,inaudible,good,our,rude,fast,good,good,fun,other,24</t>
  </si>
  <si>
    <t>Jn0tqNc3xzRwO-qCKTO5nw</t>
  </si>
  <si>
    <t>-9b4s874f_CnznTu4JorRg</t>
  </si>
  <si>
    <t>6fd9EIo9TAFvJLkfC7_qYA</t>
  </si>
  <si>
    <t>Went there yesterday, I already knew the place on Mont-Royal, and it is the same. Same menu, decor and service. Nice menu I really enjoy their eggs Benedictine, especially the chorizo and the spinach\/goat cheese, but if you like big brunch the\bon ben j'me la prend toute\ is made for you. Everything is good, go over there for a nice brunch :)</t>
  </si>
  <si>
    <t>same,Same,Nice,their,big,la,good,nice,</t>
  </si>
  <si>
    <t>8NGGAOItGZT4mOLdoTaUbg</t>
  </si>
  <si>
    <t>AgUYUBTHnQZL6No_1ljP6w</t>
  </si>
  <si>
    <t>I was surprise of previous comment about the service, I guess I have been lucky I have been served by the nicest people, all smiling, I don't think they have only low price, some are high but when you look at the circulaire you can find some amazing things at very low price. I do think they have a nice variety of food product from all around the world which is always appreciated ;)</t>
  </si>
  <si>
    <t>previous,lucky,nicest,low,high,amazing,low,nice,which,</t>
  </si>
  <si>
    <t>8_QUgkQeXF51oJ8y6kWURg</t>
  </si>
  <si>
    <t>bMy6Us7JX-3XFpfnzJIsAA</t>
  </si>
  <si>
    <t>Pas Ã©poustouflant... commenÃ§ons par le dÃ©but, l'entrÃ©e est pas trÃ¨s chaleureux, le nom du restaurant ainsi que les heures sont imprimÃ© sur du papier puis tapÃ© au mur, ensuite tu rentre dans ce long espace de salle Ã  manger avec la cuisine ouverte mais il y a aucun dÃ©cors, mais quand je dis rien c'est vraiment rien, pas de couvert sur les tables, ou de nappe, ou autre, rien ! \n\nEnsuite le menu consiste Ã  4 feuilles de papier format lettre imprimÃ© puis brochÃ© ensemble, un peu triste...\n\nOn est arrivÃ© vers 14h15 (late lunch), il y avait un seul serveur et un seul cuisinier. Le serveur ne parler pas un mot de franÃ§ais (ce que je trouve un peu triste Ã  Montreal), mais il a bien dÃ©crit les plats en anglais. Nous avons pris en entrÃ©e des rice cake frits dans une sauce tomate Ã©picÃ©, c'Ã©tait trÃ¨s bon. Ensuite j'ai pris un PokÃ© bol au tofu et mon copain du poulet bulgogi Ã©picÃ©. Les portions Ã©tait assez petites, et le bulgogi ne vient avec rien, pas de riz ou de nouilles... et il y avait aucun condiment corÃ©en proposÃ©.\n\nMalgrÃ© le fait qu'il soit seul en cuisine et qu'il y ai 4 tables pleines, les plat sont arrivÃ©s vite et Ã©tait bon mais pas extraordinaire. \n\nAu fond je donne trois Ã©toiles car c'Ã©tait bon mais je pense vraiment qu'ils peuvent faire mieux ! Ils viennent d'ouvrir et la rue Notre-Dame est en travaux, j'irai y refaire un tour dans un ou deux mois.</t>
  </si>
  <si>
    <t>Ã©poustouflant,long,c'est,papier,ensemble,est,late,avait,bien,Nous,Ensuite,Ã©tait,avait,plat,\n\nAu,fond,donne,pense,4,14h15,4</t>
  </si>
  <si>
    <t>DNsp-xydgMWJi85YgryZow</t>
  </si>
  <si>
    <t>gzbvRMYctEEnPfXLA82Skw</t>
  </si>
  <si>
    <t>Superbe petite boulangerie au nom amusant. C'est une petite Ã©quipe de deux, le boulanger et la caissiÃ¨re, ils sont super sympathique. J'ai pris deux croissants, deux pain au chocolat et une baguette au camus, la baguette Ã©tait croustillante et avez assez de mie comme j'aime, et les croissants et chocolatines avait tellement de couche c'Ã©tait parfait. 4 Ã©toiles seulement parce que je trouve Ã§a un triste de ne pas avoir plusieurs mode de paiement possible, ils prennent juste le cash.</t>
  </si>
  <si>
    <t>petite,boulangerie,amusant,C'est,petite,la,super,Ã©tait,avait,seulement,possible,prennent,4</t>
  </si>
  <si>
    <t>qegAcAv1QDqFXAzyAiK1KQ</t>
  </si>
  <si>
    <t>_W82WbZ-HOiEtr1RWYhM_Q</t>
  </si>
  <si>
    <t>Vraiment dÃ©Ã§u, je suis passÃ© chercher un pain au blÃ© complet, et il n'est pas vraiment Ã  mon goÃ»t, j'ai Ã©galement acheter une crÃªpe au sarrasin \Ã©pinard et fromage\ et je suis retrouvÃ© avec une crÃªpe jambon bÃ©chamel pas assaisonnÃ© et toute molle. Je sais que les erreurs d'Ã©tiquette arrive mais si Ã§a tombe sur quelqu'un de vÃ©gÃ©tarien c'est ballot.</t>
  </si>
  <si>
    <t>Vraiment,dÃ©Ã§u,passÃ©,blÃ©,n'est,vÃ©gÃ©tarien,c'est,</t>
  </si>
  <si>
    <t>mx3SFaq1otP7YH51NgbfKA</t>
  </si>
  <si>
    <t>uVzcDI3s3oFb1wzDDar0mQ</t>
  </si>
  <si>
    <t>Super petite place pour un lunch ou dessert \on the go\. C'est un petit comptoirs que ce spÃ©cialise en crÃªpe chinoise et en gaufre Ã  \bulle\. Nous nous sommes arrÃªtÃ© la avant d'aller Ã  un festival au quartier des spectacles et j'ai pris la crÃªpe avec du jambon, Âœuf, herbes et autres (le combo numÃ©ro 4) et c'Ã©tait dÃ©licieux. Les portions sont assez gÃ©nÃ©reuse, je n'avais mÃªme pas la place pour un dessert mais si leur crÃªpe sucrÃ© me donner vraiment envi. Il faut s'armer de patience ils sont juste 3 derriÃ¨re le comptoir mais ils sont quand mÃªme rapides et super souriant.</t>
  </si>
  <si>
    <t>Super,petite,C'est,Nous,nous,la,mÃªme,la,mÃªme,souriant,au,4,3</t>
  </si>
  <si>
    <t>baxRqRcLS71TVYWVXJCyvw</t>
  </si>
  <si>
    <t>xGfaKtKoAOwy2RpvKXIIYQ</t>
  </si>
  <si>
    <t>Nous somme venu manger dans cette succursale, un vendredi soir avant un spectacle de danse, sans trop vraiment s'attendre Ã  grand chose. Le restaurant Ã©tait plein, mais on nous a trÃ¨s vite installÃ© Ã  une table. La serveuse Ã©tait trÃ¨s sympathique, elle a mis un peu de temps Ã  venir prendre notre commande mais c'est comprÃ©hensible quand il y a autant de monde. Nous lui avons demander qu'est ce qui prenait pas trop de temps Ã  faire vu qu'on Ã©tait un peu pressÃ©, elle nous a trÃ¨s bien conseillÃ© et Ã  forcer notre commande en cuisine. Nous avons pris un wrap au poulet croustillant accompagnÃ© d'une patate au four et un burger de poulet accompagnÃ© de frite, c'Ã©tait pas transcendant mais bon et chaud comme il faut pour cette nuit de dÃ©but septembre. La salle Ã©tait quand mÃªme bruyante mais l'ambiance sympathique.</t>
  </si>
  <si>
    <t>Nous,Ã©tait,nous,La,Ã©tait,c'est,comprÃ©hensible,Nous,prenait,Ã©tait,nous,Nous,croustillant,accompagnÃ©,frite,Ã©tait,four</t>
  </si>
  <si>
    <t>2pOKxy1E2r34xBQlQ_9TSw</t>
  </si>
  <si>
    <t>COfzp0tze_F8N13zn40zzg</t>
  </si>
  <si>
    <t>J'ai vraiment passÃ© une soirÃ©e sympathique dans ce restaurant. De l'extÃ©rieur Ã§a n'a vraiment pas l'air de grand chose il y a assez de place assise pour une trentaine de personnes, et il a y un comptoir au fond de la salle pour les commandes Ã  emporter. \n\nNous Ã©tions un grand groupe de 14 personnes et Ã§a ce voyait que la serveuse avait pas l'habitude de service des groupe de cette taille. Je suis arrivÃ© avec un peu de retard et j'ai du demander de l'eau deux fois avant que finalement elle nous amÃ¨ne un pichet. \n\nPour la prise de commande ce fut assez efficace, le menu est vaste il y en a pour tout les goÃ»ts et il a beaucoup d'option vÃ©gÃ©tarienne. Nous avons attendu environ 20 minutes avant que nos plats arrive, ce qui est un temps raisonnable mais malheureusement elle ne souvenait plus qui avait commandÃ© quoi donc il y a eu quelque switch Ã  l'arrivÃ©. J'avais pris le Thali vÃ©gÃ©tarien, qui vient avec du riz, de la salade, du pain naan, et trois curry Ã  base de lÃ©gumes. C'Ã©tait vraiment bon et assaisonnÃ©e Ã  mon goÃ»t.\n\nPour payer il fait ce rendre au comptoir. Je dirai que la location est vraiment pratique vu que c'est en plein centre Ã  cÃ´tÃ© de l'universitÃ© Concordia, les prix sont trÃ¨s raisonnables mais que c'est plus plus un comptoir qu'un restaurant.</t>
  </si>
  <si>
    <t>n'a,fond,\n\nNous,grand,voyait,la,avait,nous,\n\nPour,la,vaste,Nous,nos,raisonnable,avait,la,c'est,c'est,14,20</t>
  </si>
  <si>
    <t>Bo6Hw3gUpi66Fb9Q_enS_w</t>
  </si>
  <si>
    <t>27jNzIY7UWoM3jrOp0k9qw</t>
  </si>
  <si>
    <t>J'aime tellement ce musÃ©e! Leurs expositions sont souvent trÃ¨s bien faites et bien expliquÃ©. Ma prÃ©fÃ©rÃ©e fut l'exposition sur le photographe Notman, ils ont un inventaire incroyable d'oeuvres sur la vie MontrÃ©al, son histoire, ses gens, son peuple, ses communautÃ©s.. Ils offre aussi un regard actuel sur les enjeux de sociÃ©tÃ©, les rÃ©alisations et les thÃ¨mes actuels, tu sort de la et tu te pose plein de question.</t>
  </si>
  <si>
    <t>J'aime,souvent,ont,incroyable,la,</t>
  </si>
  <si>
    <t>CGjowGqSx-fJg_dT64EygQ</t>
  </si>
  <si>
    <t>S97QaAoCbsX_I_2BO9eYBQ</t>
  </si>
  <si>
    <t>It is very hard for me to do a review of a CinÃ©plex since I used to work in one, I really have the tendency to see everything. But I have to say this location is my favorite in Montreal. \n\nCineplex forum is in the old Forum Center where the Canadians used to play, so at the entrance you have a real hockey vibe, with statues of players, mini-hockey machine, jersey, etc. The line is never too long to buy your tickets whether you buy them at the counter or with the machine, I will advise to buy them at the machine if you are paying with a card, they are very easy to use and you can still put your scene card. \n\n\nTheir selection of movie is GREAT! They have most of the blockbusters, a lot of Canadian movies, plus a shit load of foreign movies (french, Indian, asian, Bollywood, Spanish, etc.). Which make it the perfect place for any kind of person, even the french movies have subtitles in english, so really there is no excuse. \n\nFood wise, I have never been a huge fan of movie theatre food, I am not fond of popcorn, and even less butter popcorn. I would recommend to eat before coming or to hide your candies in your pockets so you don't have to buy overpriced m&amp;ms. YES, the food in Cineplex is expensive, and not worth it in my opinion (the only counter which might be worth it is the one at the Banque Scotia Cineplex, the Gourmet one with greats poutines and hot dogs), BUT it is not a reason to yell at the employees, they already know it is expensive. \n\nTo finish, the service is really nice. As a small reminder most of Cineplex employees are students, in cegep and universities studying and working their ass off to pass their class without getting broke. At the Forum, I never felt some of them were grumpy or anything else, they are most of the time very chill and efficient. The toilet are the greatest in all the Cineplex in Montreal, and they work hard to have it clean that often, believe me washing toilets a Tuesday at Cineplex is not nice, but each time I go there, their toilet are duper clean. \n\nMy only downside is that the second food counter, downstairs where most of the rooms are, is always closed and haven't been open for at least five years. In result the whole area downstairs looks very dark and unfriendly.</t>
  </si>
  <si>
    <t>hard,my,favorite,old,real,mini,long,your,easy,your,\n\n\nTheir,GREAT,most,Canadian,foreign,french,Indian,asian,Which,perfect,french,wise,huge,fond,less,your,your,overpriced,expensive,worth,my,only,which,worth,hot,expensive,nice,small,most,their,their,grumpy,most,efficient,greatest,all,clean,nice,their,duper,clean,second,most,closed,open,whole,dark,unfriendly,one,one,one,five</t>
  </si>
  <si>
    <t>9UhtWB0y7O9oCraK9rEwzw</t>
  </si>
  <si>
    <t>-9da1xk7zgnnfO1uTVYGkA</t>
  </si>
  <si>
    <t>Ey1iEY8yAQG5MEBZPQ_niQ</t>
  </si>
  <si>
    <t>I've stayed at the Fremont Hotel &amp; Casino a ton of times..........this is my parents all time favorite hotel. \nMy mom especially loved to stay here, due to the location.........as the hotel was centered around many other hotels, and she just loved to hotel hop to do her gambling. \n\nRooms are small, but clean..........nothing fancy at all. \n\nWhen I stay at budget hotels, all I ask for are two things.............\n\n1. That the hotel room is clean. Check!\n\n2. That the place is safe, &amp; you will not get robbed. Check!\n\nBoyd gaming runs 3 hotels in the downtown area.........the Fremont Hotel, California Hotel, &amp; Main Street Hotel. All three are very popular with the Hawaii crowd.\n\nBesides all the gambling &amp; fun...........part of the Las Vegas experience is the eating too! \n\nOne of my all time favorite things I like to eat is the Fried Chicken from the Fremont Hotel's buffet.\n\nThe buffet in the Fremont hotel is not as large, but has enough section of things to choose from. \n\nLast night - it was Steak night, and I went with my dad to have dinner. I wasn't there for the steak..........I was there for only one thing..........the FRIED CHICKEN (see pic)!\n\nUmmmmm........Fried Chicken! What can I say............they know how to do it right! \nBig Meaty pieces of chicken, fried to perfection, &amp; seasoned just right! If I could eat this everyday without any health ramifications.........I'd do it! :)\n\nThanks for the free room! We will be back in a few months for more fun!</t>
  </si>
  <si>
    <t>my,favorite,\nMy,many,other,her,small,clean,fancy,clean,safe,popular,all,my,favorite,large,enough,\n\nLast,my,right,free,few,more,two,3,three,one</t>
  </si>
  <si>
    <t>vjciZlGVGjfqElrWWuQznA</t>
  </si>
  <si>
    <t>gS0CcaNcmiU18nLqqELhUQ</t>
  </si>
  <si>
    <t>While walking around the Bellagio Hotel, I came across the aroma of freshly brewed coffee, which lured me into this charming cafÃ© called Palio.\n\nThis little cafe serves fine coffee, cold-pressed juice, salads, fruits, soups, sandwiches and pastries..........kinda like an \up scale\ Starbucks!\n\nAlthough on the pricey side..........I must say the coffee they serve here is quite exquisite! \n\nIf you're ever in the area, it's worth the time to stop by for a cup of joe, and have one of them award winning pastries!</t>
  </si>
  <si>
    <t>which,charming,little,fine,\up,scale\,pricey,exquisite,worth,one</t>
  </si>
  <si>
    <t>jEHm1jqWo5sNvEQKlqxcig</t>
  </si>
  <si>
    <t>YzlgswAwmpkMQifS3-YQTw</t>
  </si>
  <si>
    <t>Whenever I visit the 9th island, one of my favorite things to do is to visit the Conservatory &amp; Botanical Garden at the Bellagio Hotel. \nSeems like every so many months, the hotel has the displays changed for the various holidays, or events.\nI must say the exhibits are truly beautiful! Lots of details on the displays, and the flowers are so colorful!\nIf you're ever in Las Vegas.........be sure to stop by the Conservatory &amp; Botanical Garden to see what's up.</t>
  </si>
  <si>
    <t>9th,my,favorite,many,various,beautiful,colorful!\nIf,sure,one</t>
  </si>
  <si>
    <t>bIC8JTjRLNlZxJFNxmoYUg</t>
  </si>
  <si>
    <t>uE1sIGWRJwpLPN858FRPRw</t>
  </si>
  <si>
    <t>I just had to come by the Hershey's Chocolate World store in the New York New York Hotel.........why? Well, I'm just a big fan of chocolate! \n\nFunny, I was hoping to see some interesting displays, or maybe even some history about Hershey's.........but little did I know, all I was visiting was a (two stories) store which sold Hershey's theme stuff, which was just a tourist trap.\n\nBasically this store sells a lot of Hershey's theme merchandise, as well as all sorts of Jolly Rancher, Hershey's, &amp; Twizzler candies. They also have a small bakery that sells some sweet baked goods. \nYou can also make your owned \custom Hershey's candy bar\ by customizing your own label.\n\nNot much going on here for me........but if you have kids, I think they would dig it!</t>
  </si>
  <si>
    <t>big,interesting,little,which,which,small,that,sweet,baked,your,candy,your,own,much,two</t>
  </si>
  <si>
    <t>5idlmj4GOkUA2DvaP9QJUw</t>
  </si>
  <si>
    <t>jaJnPIX9VxsFyfV5zQwk0g</t>
  </si>
  <si>
    <t>It's been a very long time since I've been here.........\n\nI think when this place first opened in the late 90's, I remembered checking this place out where they gave you free samples of Coca Cola, and you could also try the various Coca Cola soda products from all over the world. \n\nI remembered there was a fountain, where you would put your cup down, and soda would shoot across the room from a distance into your cup........I thought that was sooooooooooo cool!\n\nNow it's year 2015, and a lot has changed...........no longer are there free soda samples. You can still try the various Coca Cola soda products from all over the world, but there is a fee of $8.00 or $12.00 bucks to try them.\n\nWhile I straggled into the World of Coca Cola store..........I must say this place is a Coke collector's dream, as they sell practically everything you can think of for Coke memorabilia! \n\nAs I checked out the store that day, I did not try the various soda flavors of Coke, as I stopped drinking soda back in 2014. \nI did buy a soda for my pops, and a Dasani water for myself..........and I must say the bottled water was real cheap at $0.75..........of course the soda was a little bit pricier than normal, but what do you expect for a tourist trap store?\n\nIf you're a fan of Coke, this is a cool place to check out.</t>
  </si>
  <si>
    <t>long,late,free,various,your,your,sooooooooooo,free,various,various,my,bottled,cheap,little,pricier,normal,cool,90,2015,8.00,12.00,them.\n\nWhile,2014,0.75</t>
  </si>
  <si>
    <t>AVC9lnQltdTZQY_wq0RLTg</t>
  </si>
  <si>
    <t>jAty2pgHVlp0sLyQo05r6Q</t>
  </si>
  <si>
    <t>You guys ever went here? For you folks that don't know..........this is the place to get ono kine snack action grindages!\n\nMy friend needed to buy some jerky to take home when he holds his poker nights, and had asked me where to go to get some snacks.\n\nSo the day we were gonna skip town, I took him to the Plaza Hotel, and inside the Plaza Hotel, there is a place called - Las Vegas Jerkys.\n\nYes gang.......as you walk in the hotel, go to your left, and look for the escalator that takes you upstairs (3rd Floor).......this is where you will find this place.\n\nThis place sells jerky, candy, cookies, drinks, as well as those delicious bagel chips. I picked up a bag of my favorite sweet pork jerky........but sorry gang.........as I shared it with my friends, I totally blew it and forgot to take a pic of the jerky. Darn it!\n\nAnyways....us Hawaii people always taking back \Omiyage\ (gift), so this place is a great place to pick up stuff for your ohana, or friends! \n\nCheck 'em out gang!</t>
  </si>
  <si>
    <t>that,ono,his,snacks.\n\nSo,your,that,delicious,my,favorite,sweet,sorry,my,Hawaii,great,your,</t>
  </si>
  <si>
    <t>r1n5WK_tiQegXbtuIGthTQ</t>
  </si>
  <si>
    <t>5VIKIaq1qYQL-2Of2VCuEg</t>
  </si>
  <si>
    <t>For my 800th review, I like to write about something very dear to my heart - Da Automobile!\n\nI really don't understand the current generation of kids, as I see less kids going out to get their driver's license. \nAs for my generation, I was driving since I was 14, and got my driver's license when I \nwas 15 years old. \n\nTo me, having a driver's license meant potential independence once I was old enough to buy my own car, and being around cars all my life, one can't help but fall in love with the car..........which brings me to a place called - The Auto Collection in the LinQ hotel.\n\nThe LinQ hotel was formally called the Imperial Palace Hotel, but a recent renovation to this particular hotel, there has been a name change &amp; a full restoration of this hotel.\n\nThe Auto Collection is not located in the LinQ hotel per se; the auto museum is actually attached to the LinQ parking garage on the 5th floor.\n\nCost to get into the museum is $12.95 per adult, $8.95 for seniors, $7.95 for children 12 years and under. \nChildren who are 5 years and under, can go in here for free with an adult.\n\nThe museum is opened from Monday to Saturday 10:00 AM to 5:00 PM. They are closed on Sunday.\n\nTIP = If you look on-line and Google - \The Auto Collection\ you can print out a coupon where you can buy a ticket, and get another person in for free.\n\nI actually printed out a coupon before I flew out to Las Vegas, but it doesn't help if I forgot my coupon at home..........shucks! \nAlso, they do not accept the coupon if you try to show them the coupon on your smart phone (it is stated on the free coupon ad); they do require you to physically print out the coupon to use it.\n\nThough the years, I've been to this car museum 4 times, and each time I came here the inventory of cars change, as most of these vintage &amp; classic cars are for sale too.\n\nIf you like vintage hot rods like me, they have it here! \nYou like luxury classics, they have that too. \nAnd if you like rare &amp; exotic cars, or cars formally owned by celebrities........you may even find that here too. \n\nWhen I came to The Auto Collection the other day, the few cars that stood out for me this time were -\n\n1. 1967 Shelby Mustang GT500 Fastback or \Eleanor\</t>
  </si>
  <si>
    <t>my,800th,dear,my,current,less,their,my,my,old,potential,old,my,own,all,my,which,LinQ,LinQ,recent,particular,full,LinQ,LinQ,5th,free,my,your,smart,free,most,vintage,classic,vintage,hot,rare,exotic,other,few,that,14,15,12.95,8.95,7.95,12,5,10:00,5:00,4,too.\n\nIf,1967</t>
  </si>
  <si>
    <t>mCxHv55EoWjR22xKZlnwUA</t>
  </si>
  <si>
    <t>9edPSkfXKsJmkZYIaOmA7Q</t>
  </si>
  <si>
    <t>Once in a while when I'm in Las Vegas, I like to stop by this outlet mall near the Las Vegas McCarran International airport area............... the Las Vegas South Premium Outlet.\n\nIf you're looking for a deal, you may consider checking this mall out. To me, it's like any other outlet mall that I would go to in California, or in my home state- da 808. \nOnly difference is this particular outlet mall in Las Vegas is Mega Huge!!!! Therefore, this outlet mall probably has more stores then your average outlet mall...........\n\nIf you're not into shopping, this mall still has a purpose................ as you can walk this huge mall for exercise! \nA nice feature about the Las Vegas South Premium Outlet is that this mall is an \indoor mall\</t>
  </si>
  <si>
    <t>other,that,my,particular,more,your,average,huge,nice,\indoor,808</t>
  </si>
  <si>
    <t>mo_TeGhxT5YPH1fxXrK9Hg</t>
  </si>
  <si>
    <t>5874jeQ4BlypNzCJbL0Phg</t>
  </si>
  <si>
    <t>When I travel for work, normally I like to use Avis when I travel to Maui because their rental car prices are extremely competitive. \n\nYes, the company I work for (my job) has a special corporate rate with Hertz, but even having the special corporate price, Avis still beats out the corporate price from Hertz.\n\nWhen I travel for pleasure...........I'm impartial to any brand of rental car company..........give me a good rate, and you will get my business.........plain &amp; simple!\n\nI recently took my pops to Las Vegas, and upon hunting for a rental car company, I found a great rate at Alamo.\n\nNormally when I go to Las Vegas and rent a car............getting a great rental car rate is not hard............but getting great service is another story...........at least that's what I thought, as I've had no luck in Las Vegas until..................ALAMO!\n\nGang, I must tell you folks.........I had such a positive experience renting from Alamo, I can honestly tell you that I'm gonna use Alamo again when I come back to Las Vegas.....\n\nThe whole rental car process from Alamo was EXCELLENT! \n\n- No long lines!\n\n- Lots of agents to help you with your paperwork for taking out your rental car.\n\n- Fred, my agent was very friendly &amp; efficient! \nGreat customer service should be recognized.......and if management from Alamo sees this review, please give Fred a RAISE! He certainly deserves it!\n\n- After signing your paperwork, all you have to do is head straight to the parking garage and pick whatever car is available in the lot, according to the type of car you paid for (Full Size, Mid-Size, Compact, Economy, etc.).\n\nLike I said before............I had such a wonderful car rental experience from Alamo, when I come back to Las Vegas, I'm gonna use you Alamo again!</t>
  </si>
  <si>
    <t>their,rental,competitive,my,special,corporate,special,corporate,corporate,rental,good,my,plain,my,rental,great,great,rental,hard,great,least,such,positive,whole,rental,long,your,your,my,friendly,efficient,\nGreat,your,whatever,available,such,wonderful,</t>
  </si>
  <si>
    <t>6gXsDydOpe3mKVqmCmSZgw</t>
  </si>
  <si>
    <t>ZL15NFVdN7hG0NUXppkU9Q</t>
  </si>
  <si>
    <t>Man, you folks are so lucky you live on the mainland! \n\nWhy?\n\nWell, you folks have so many choices as far as restaurants goes........being that I was born &amp; raised on an island...........I feel the 808 has limited choices sometimes.\n\nOne of the joints that we don't have in the 808 is - \The Habit Burger Grill\. \n\nThe Habit Burger Grill was founded in 1969 in Santa Barbara, CA., and since then, The Habit Burger Grill has expanded all over that state of California with 174 stores. \n\nIs \The Habit Burger Grill\ stores outside of California?\n\nYes, they have Habit Burger Grill's in the following states of - Arizona, Utah, New Jersey, Florida, Nevada, Idaho, Maryland, Virginia, Washington, &amp; Pennsylvania. \n\nOversea's? \nThey sure do, with (2) stores in the United Arab Emirates, and (2) stores in China.\n\nTotal Habit Burger stores? 243 stores my friend............(Thank you Google!).\n\nWhat can I say about my 1st experience at \The Habit Burger Grill\</t>
  </si>
  <si>
    <t>lucky,many,that,Grill\,my,my,1st,\The,Grill\,808,808,1969,174,2,243</t>
  </si>
  <si>
    <t>JyiCPkKJuWkNksIOtI0Qsg</t>
  </si>
  <si>
    <t>zY6f_cFY8HTI3hLlJj3SOg</t>
  </si>
  <si>
    <t>I am a connoisseur of pizza both New York style and Chicago style. Sabatino's sent a cold, flavorless sauce and an overly chewy crust to us. I was not impressed. Their Greek salad on the other hand had fresh lettuce, tomatoes, plenty of kalamata olives and red onions and feta. Balsamic was flavorful but nothing spectacular. \n\nThe fiancÃ© had the turkey club sandwich with wilted lettuce and old gritty darkened tomato and cheese that was dried out on the edges and stale bread. It was a terrible debacle of bad ingredients and poor design. Sandwiches aren't that hard. Start with fresh ingredients and the rest follows along. \n\nSabatino's will not be going into my speed dial for delivery. I'd give the salad a 4, pizza a 2 1\/2 and the sandwich a 1.</t>
  </si>
  <si>
    <t>cold,chewy,impressed,Their,Greek,other,fresh,red,feta,flavorful,spectacular,old,that,stale,terrible,bad,poor,hard,fresh,my,4,2,1\/2,1</t>
  </si>
  <si>
    <t>WcQd2ALYHc6-Sz-HNaBx_g</t>
  </si>
  <si>
    <t>xEPqWQlc77wzroKW5EbfGA</t>
  </si>
  <si>
    <t>Came here for a week long stay. Rooms are nicely appointed. They could use new doors and scrape the popcorn ceiling detail off to make it look a bit more modern. The front desk is friendly and knowledgeable even after there was a billing mistake we found on our card statement the next month. Lisa was easy to work with in getting it corrected.\n\nThis hotel is very quiet, nicely tucked off the strip and has great Candlewood amenities like free laundry and coffee. The only negative we had was that our room was directly over their sliding glass doors in the lobby so 24\/7 you would hear them opening and closing. The first night we were like, what is that. Then we figured out where we were situated and heard the doors in the lobby. It all made sense then we kind of ignored it the rest of our stay. \n\nFor the price and the amenities this is a great hotel if you're with family and not wanting to gamble heavily and party on the strip. You can easily pick up grocery items at the Target down the road and stay in saving lots of money on delivery food. The room is nicely stocked with plates, silverware and plenty of towels. The timer on the stove is a bit weird but I suspect drunken guests have fallen asleep while heating up food before.</t>
  </si>
  <si>
    <t>long,new,popcorn,modern,front,friendly,knowledgeable,our,next,easy,quiet,great,free,only,negative,our,their,24\/7,first,our,great,weird,drunken,asleep,</t>
  </si>
  <si>
    <t>eTUPiWE2FXCwG8iZD027wg</t>
  </si>
  <si>
    <t>JcTIqoWO83FfEI9PJJHMfw</t>
  </si>
  <si>
    <t>Keith was great to work with and helped us pick a package of hand guns to try. I ended up trying out a Ruger LCR and loved it. Also shot a Glock 23 and managed to have a freak accident of getting a shell behind my protective eyewear and burning my eyelid. Oops...oh well, maybe semi-automatics aren't from me. \n\nGot a lot of information of handguns available and got to shoot a lot of ammo. For less than $120 the fiancÃ© and I got a lot of bang for our buck. We'll definitely be back, although I think I'll save my range times for Wednesday when ladies don't pay a range fee. Might as well practice up for that CCW class and qualification. \n\nI haven't fired a handgun in over 22 years so the quick refresher and answering of questions was a big help. I didn't feel pressured or rush. This truly was a fun weekend activity.</t>
  </si>
  <si>
    <t>great,my,protective,my,available,less,our,my,quick,big,pressured,fun,23,120,22</t>
  </si>
  <si>
    <t>IBSePQdC8MwoWdMmoyegnw</t>
  </si>
  <si>
    <t>Tonight I dined and drank at Five Star having their chicken nachos and 2 Boston Lagers. I put $100 in the machine and played Black Jack for an hour. I was comped for my 2 Boston Lagers by Shantelle and then left the bar after paying $8.50 and a tip to Shantelle. My fiancÃ© came 20-30 minutes later. He also drank and dined. He was advised by Shantelle that due to her comping my drinks earlier in the evening she could not comp any of his drinks. We played on separate player's club cards and weren't in the bar at the same time. We missed each other by 30 minutes. \n\nI am appalled and disgusted by the way my fiancÃ© was treated by the bar staff and making an excuse that they couldn't comp his drinks due to my previous comps. We don't have the same last name and we play on separate cards. I have since written Five Star's corporate email and hope to hear back from them. \n\nI have been a loyal patron and have never received such poor, disinterested service from both Shantelle and the other bartender an Asian lady that I have no idea what here name is. This will be my final visit to Five Star. I will speak with my feet and take my business elsewhere.</t>
  </si>
  <si>
    <t>their,my,My,her,my,his,separate,same,other,my,his,my,previous,same,last,separate,corporate,loyal,such,poor,disinterested,other,Asian,that,my,final,my,my,Five,2,100,2,8.50,20,30,30,Five,Five</t>
  </si>
  <si>
    <t>nlPt4Cx4_pp-n9JccROGcQ</t>
  </si>
  <si>
    <t>vugrV0cSoUGfS1Ef_mF7nQ</t>
  </si>
  <si>
    <t>This is a fun bar. Good menu selection from breakfast to dinner. During March madness they're having $5 chicken fingers, spring rolls (watch out for the spicy ranch...really spicy), personal pizzas and such. The food seems to be good quality and the bartenders Tim and Vic are very personable.\n\nAs a neighborhood bar you can't ask for a more friendly place with lots of drink specials and a well stocked bar.</t>
  </si>
  <si>
    <t>Good,spicy,spicy,personal,such,good,personable.\n\nAs,friendly,5</t>
  </si>
  <si>
    <t>FprK9lexc4QrzI53jmSlcQ</t>
  </si>
  <si>
    <t>YpM7bGjHYxZQ44fdfyrcOA</t>
  </si>
  <si>
    <t>Ordered Sofia Best through Eat24 delivery. Our ordered arrived at a little over an hour with a super cheesy Philly combo with a bread that my husband called bland and tasteless. Before ordering I was asked would you like extra cheese. I'm glad I didn't get extra cheese because the meat was barely visible due to the immense amount of cheese that was piled on.\n\nI had the lamb gyro which was topped in shredded lettuce. I have never seen a gyro dress with shredded lettuce. During the delivery the lettuce wilted into a disgusting mass that I removed upon arrival. The lamb gyro meat was unremarkable and looked like it came with a gyro kit from Costco. This was definitely not sliced off a spit. The pita bread was good and not heavy.\n\nRounding out the meal was an order of jalapeÃ±o poppers that were mild and not too bad. They weren't greasy and they tasted pretty good. I'm not a fan of thick cut fries but Sofia's Best makes darn good fries. Their chicken fingers are lightly breaded but could use a bit more seasoning.</t>
  </si>
  <si>
    <t>Eat24,Our,little,super,that,my,bland,tasteless,extra,glad,extra,visible,immense,that,which,shredded,shredded,disgusting,that,unremarkable,good,that,mild,bad,thick,Best,good,Their,</t>
  </si>
  <si>
    <t>u1Hv6SuKsQouKQYRMwhvTA</t>
  </si>
  <si>
    <t>P4sSCE51OuuM0Gn84YiOJw</t>
  </si>
  <si>
    <t>I come here because it's clean and there isn't too long of a wait. One of their pharmacy techs is a little bit on the overly friendly side and will talk your ear off. This location seems to have a decent beer\/wine section and is pretty competitive with Smith's across the street.\n\nI haven't been more than 3 people deep in line at anytime but the customers here can be a little plodding, confused and will ask 20 questions about a mundane item while you're waiting to check out. (A customer asked a ton of questions about their cigarette return policy. Seriously?!?! I didn't even know you could return them. I'm a non-smoker.) The cashiers do a good job answering questions, taking coupons and helping you find items.\n\nCVS has a nice line of generic items like facial moisturizer with an spf of 30. Name brand you'll pay $20, CVS $8. Also look out for their 1\/2 price make up sales and makeup club. You'll save a ton of money and sometimes get a free first aid kit.</t>
  </si>
  <si>
    <t>clean,long,their,little,friendly,your,decent,competitive,more,deep,little,confused,mundane,their,non,good,nice,generic,facial,their,free,first,One,3,20,30,20,8,1\/2</t>
  </si>
  <si>
    <t>4SJYnAkKfmTKhjNLlqnQeg</t>
  </si>
  <si>
    <t>c6Bl52cfr5O57DdcLNRxOQ</t>
  </si>
  <si>
    <t>I haven't been to a good Denny's in quite awhile. I was happily impressed with this particular Denny's. The food is well presented, served quickly and Anna and Feliciano are great servers. Their prime Cobb salad is amazing and low carb friendly. This location is super clean and it doesn't seem to be too busy.</t>
  </si>
  <si>
    <t>good,impressed,particular,great,Their,prime,amazing,low,friendly,clean,busy,</t>
  </si>
  <si>
    <t>mT4-NmOsMPIL8JvXRkG2lg</t>
  </si>
  <si>
    <t>W-LDsxo_4WaFuuyeuJs-Gg</t>
  </si>
  <si>
    <t>I eat here pretty much every day before work. I've been doing low carb for quite awhile and I must confess I've never tried their fries, but I have tried their chicken tenders and their wings which are both impeccable.\n\nThe guys and gals that work this little hut are fast and efficient. They also give you an estimated time of when your order will be done. This is helpful since I ran next door to Skechers to buy shoes on my 7 minute estimate. \n\nPersonally I like their tenders so I'm not flinging wing bones all over before heading into work, although their wings are my favorite if I have time and napkins. \n\nI like that their tenders and wings aren't soaking in oil. Everything is crispy and fresh to order. No food under a hot lamp here. Their quality is consistent and their employees are friendly.</t>
  </si>
  <si>
    <t>low,their,their,their,which,impeccable.\n\nThe,that,little,fast,efficient,your,helpful,next,my,their,their,my,favorite,their,fresh,hot,Their,consistent,their,friendly,7</t>
  </si>
  <si>
    <t>ZU06ChSb1Dy9uXQ8DnBskQ</t>
  </si>
  <si>
    <t>oN1_FGeKwKUoKKTRjxk9rg</t>
  </si>
  <si>
    <t>I needed a wig because I have purple hair and I'm doing 3 interviews in Chicago this week. I found a wonderful wig in minutes and the employees were super helpful.</t>
  </si>
  <si>
    <t>purple,wonderful,helpful,3</t>
  </si>
  <si>
    <t>UCl_ine2xJjBfQzDaZ-Y7w</t>
  </si>
  <si>
    <t>VmXRkH__w29cSYtlyGDQjQ</t>
  </si>
  <si>
    <t>I can't lift my arms above my head today, but it was worth it!  \n\nI love all things water-related.  Swimming, diving, marine biology - whatever. Put me near a body of water and I'm likely to jump in.  However, until yesterday, I had never had the pleasure of kayaking.  There's not really too much to say about company Kayak Pittsburgh: they have bright yellow kayaks, friendly enough staff and decent prices for hourly rentals.  it's a pretty bare-bones operation, but what else do you need for kayaking besides a kayak, an oar and a life-jacket?  Two tips for you: 1. If you plan on kayaking more than two more times in a year, spring for the Venture Outdoors membership. At $25 it'll give you an hour of kayaking time, and a $5 discount every time thereafter.  2.  Consider wearing gloves or some kind of hand protection if you have super-sensitive skin like me.  10 minutes in, my hands were slightly ...well, bleeding (only a little) from being a little too overzealous with the oar.  What can I say...I wanna go fast!  Other than that, enjoy a relaxing time, Pittsburgh's gorgeous scenery and a satisfying workout, courtesy of Kayak Pittsburgh.</t>
  </si>
  <si>
    <t>my,my,worth,marine,whatever,likely,much,yellow,friendly,enough,decent,hourly,bare,more,more,sensitive,my,little,little,overzealous,Other,relaxing,gorgeous,satisfying,Two,two,25,5,2,10</t>
  </si>
  <si>
    <t>Ea1_g45mp6aHjZPrELqH0A</t>
  </si>
  <si>
    <t>-7H-oXvCxJzuT42ky6Db0g</t>
  </si>
  <si>
    <t>I keep waiting to review Industry until I've had the opportunity to eat here, but I can wait NO longer!  \n\nLast night was my second visit and I continue to be impressed with the service and atmosphere.  Watching the bartenders make their fancy schmancy drinks is truly a treat.  Not only is it entertaining to watch, but damn, does it make you thirsty for some smoke-treated whiskey. Really.  The atmosphere is so lovely; dark, but not too dark, great televisions if you're trying to watch a game, comfy bar-stools (even though they don't look it) and enough room to breathe.  Heading there next weekend for a birthday dinner and I can't WAIT to eat, eat, eat all of the delicious food on their super-unique menu!</t>
  </si>
  <si>
    <t>\n\nLast,my,second,impressed,their,fancy,thirsty,lovely,dark,dark,great,comfy,enough,next,delicious,their,unique,</t>
  </si>
  <si>
    <t>-1LsMl2NQyruG3iMx2LEYg</t>
  </si>
  <si>
    <t>UG_CAUA9RUIv3kNXRBQMTQ</t>
  </si>
  <si>
    <t>I'm not much of a coffee drinker, but put a Keurig in front of me and a cat on my lap - and I'm in!  This place oozes comfort. From the charming Halloween decorations to the friendly staff and everything in between (including aforementioned Keurig) it feels more like a hang-out than a vet's office; which is fine by me...and my cat.  In addition the care is affordable, timely and of the highest quality.  My 13 year-old kitty was losing weight and for less than $200, he was put on a course of thyroid and live care and had a full blood work-up.  Not too \tabby...\\n\nI say they throw a Mardi Gras event, where the cat who shows the most skin gets a free exam...</t>
  </si>
  <si>
    <t>much,my,charming,friendly,more,which,fine,my,affordable,timely,highest,My,old,less,full,most,free,13,200</t>
  </si>
  <si>
    <t>e9MgEePg2ufNtQ1bGE8bjg</t>
  </si>
  <si>
    <t>a_62dMNb-UjY6Mc4tbt42g</t>
  </si>
  <si>
    <t>The Beer Market is just that. A BEER market. No vodka, no food.  Just beer. And oh-so-much of it.  The number of pages in the Beer Market's beer bible may just rival the number of pages in the actual Bible and categorized for viewing ease.  Any beer and\/or beer type you could ever think of is listed amongst their many offerings.  Beer Market's service is fast and friendly; and the atmosphere is relaxed and inviting.  The perfect place to watch the Seahawks kick the 49ers butts - at least it was last night! \n\nBonus - the beer is reasonable AND you can bring your own food in to enjoy.</t>
  </si>
  <si>
    <t>much,actual,their,many,fast,friendly,relaxed,perfect,least,last,reasonable,your,own,</t>
  </si>
  <si>
    <t>YhYuqcB-McanRkLPY0Pisw</t>
  </si>
  <si>
    <t>VBhPgceaKWOXT71d3Jp38w</t>
  </si>
  <si>
    <t>Kudos to Rachel C. and Yelp for having an Elite event SO GOOD that it brought me back to Soba almost immediately. I joined the fabulous Jonathan D. for a birthday dinner last night. At my suggestion, he ordered the Korean Fried Chicken (the Yelp sample was sooo good, I had to see what the entrÃ©e was like). At the recommendation of our fabulous server Albert, I tried the Pad Thai.  I wouldn't usually order Pad Thai outside of the food truck in the Strip, but he assured me that it was above and beyond the regular Pad Thai...and he was RIGHT. This delicious monstrosity is sure to feed me for days. It includes tofu, shrimp, chicken and I swear 4 lbs of noodles.  It's definitely the best Pad Thai I've ever had. Throw in excellent server and a killer ambiance, and you've got one of Pittsburgh's greatest restaurants. I hope to see a few more entrÃ©e selections in the future, but other than that, it's perfection!</t>
  </si>
  <si>
    <t>Elite,GOOD,fabulous,last,my,good,our,fabulous,regular,RIGHT,delicious,sure,best,excellent,greatest,few,more,entrÃ©e,other,4,one</t>
  </si>
  <si>
    <t>KQGr2T0BmDGEtrmN79LPaQ</t>
  </si>
  <si>
    <t>I_vzg2V92U7wdD61tvGtpg</t>
  </si>
  <si>
    <t>Doesn't get much worse, folks. I was \weekending\ in Brookline and stopped in for takeout since my favorite spot around, Silver Palace, was closed for vacation. My General Tso's was soggy, the Crab Rangoon was missing all the crab...and rangoon, and it was just all around pretty nasty. I hate saying that, but it's true!</t>
  </si>
  <si>
    <t>worse,my,favorite,My,soggy,all,nasty,true,</t>
  </si>
  <si>
    <t>lE3dUCIQgqgfuSBYGtGkhQ</t>
  </si>
  <si>
    <t>JLbgvGM4FXh9zNP4O5ZWjQ</t>
  </si>
  <si>
    <t>I used to frequent MP often when it first opened. Then I realized I didn't actually like it, so why was I going there so much? I felt the food was salty and not quite my style. However, when I purchased a gift card at an auction it felt like a great time to revisit. I'm so glad I did. Jonathan D &amp; I ventured out to MP for our first post-baby solo dinner on a rainy Sunday evening. We shared an order of brussel sprouts and grilled bread and, for our entrees, the duck and pot roast. Everything was so exquisite it almost defies description. The brussel sprouts arrived in an odd paper cup, but had the flavor a top-notch presentation. The grilled bread was delicious as always and our entrees could not have been any better. Jonathan enjoyed his duck immensely and my pot roast is the best I've ever had, and fed me for two days. We were both in the mood for dessert but the very small dessert menu didn't offer anything we were interested in on that particular evening, but that's okay. I still think the menu items are a little too heavy on the salt but, in general, it seems as though the food has actually improved as MP's time in Theater Square has gone on. I'm ready to return again ASAP!</t>
  </si>
  <si>
    <t>frequent,salty,quite,my,great,glad,our,first,rainy,our,odd,top,delicious,our,better,his,my,best,small,interested,particular,okay,little,heavy,general,ready,two</t>
  </si>
  <si>
    <t>Pxm3ihwMzTUnidtMO31A1A</t>
  </si>
  <si>
    <t>4OzzW_Zw9g_rjvPlji466Q</t>
  </si>
  <si>
    <t>Update: The mark of a great restaurant is an owner who cares. I received a message shortly after the review below confirming that sides will be added to orders, and a changing table will be installed. Way to go, Honest John!\n\nHonest John's interior decorator deserves 5 stars. Love, love, the dÃ©cor. The brunch menu, while not incredibly big, is also solid. I order the DIY Omelette with almost every \topping\ option. A few of the items I chose were missing, but it took a decent amount of time to receive our food, and I was starving, so I ate it anyway. It was delicious! I expected it to come with toast or something, but it was just an omelette on a plate. For $11, that's borderline too expensive for just an omelette IMO. I also ordered a side of homefries for $3, which were equally good. Two other things...\n\nWhile our server was pleasant enough, service was slow. Granted, we had a party of six, but the party of three beside us also seemed to experience excessive wait times as well.\n\nIn my 3 short months as a parent this is the first restaurant I've encountered without a changing table. Even though it's been only 3 months, we go out a LOT, so it's interesting that this is the first time this has happened. I sort of just stood there, and after a bit of thought, decided to use my portable changing pad on the entryway bench. Sorry 'bout that, but I didn't want to do it at the table, and wasn't sure what else I could do. Unfortunately, I think this means I won't be dining at HJ's until my baby Yelper is out of diapers, or I fly solo. All things considered about the experience, it's probably going to be the former to give them a bit more time to work out what's sure to be a great restaurant someday!</t>
  </si>
  <si>
    <t>great,interior,big,solid,\topping\,few,decent,our,delicious,that,expensive,which,good,other,our,pleasant,slow,excessive,my,short,first,interesting,first,my,portable,changing,sure,my,former,more,sure,great,5,11,3,Two,six,three,3,3</t>
  </si>
  <si>
    <t>4X37Siv-v-MEu0-v-PesHQ</t>
  </si>
  <si>
    <t>J5JzAUd2wzyArZ-qHT0A4A</t>
  </si>
  <si>
    <t>Once upon a time, before Poros was open, I made a birthday reservation for my Mumsie. I was devastated to find out the restaurant hadn't opened as scheduled when they called THAT MORNING to tell me we couldn't have dinner there. I don't hold a grudge. I swear. To prove it, allow me to tell you how delightful my lunch there today was. I indulged in the 2-course Lunch Prix Fixe, which included a Smoked Salmon appetizer and Fish du Jour\/Arctic Char...my favorite. The server was polite and attentive, the salmon was flavorful and the Char was perfection. I left a touch hungry (but not surprised given this isn't the Olive Garden), and wouldn't drop $17 on lunch every day, but that's what the $1 cones at McDonald's are for in both cases.</t>
  </si>
  <si>
    <t>open,my,delightful,my,which,my,polite,attentive,flavorful,hungry,surprised,17,1</t>
  </si>
  <si>
    <t>ffK37vtdAlbLZg2abkGBHQ</t>
  </si>
  <si>
    <t>4Oqq6x7TA5TDvwwnckvCGg</t>
  </si>
  <si>
    <t>A gorgeous space with a very courteous staff! While the service was wonderful, the food was a bit lacking. Among our five, we ordered the Pupusa (2 thumbs up), the Breakfast Sandwich (great), an American Breakfast (standard) and two would-be grilled romaine steak salads. Given the recent romaine issues, the chef substituted what we were told would be a mix of spring mix and iceberg, but was more akin to bok choy or something similar. Unfortunately, the bitterness of the lettuce far outweighed any semblance of steak taste, though I'm not sure it was that much to speak of, unfortunately. This doesn't mean I won't try Floor 2 again - the space alone is worth the trip! But tread carefully on this particular \Floor.\</t>
  </si>
  <si>
    <t>gorgeous,courteous,wonderful,lacking,our,great,recent,akin,similar,sure,much,worth,particular,five,2,two,2</t>
  </si>
  <si>
    <t>PR_wx6JSXECG7hGVouisjw</t>
  </si>
  <si>
    <t>W1Vn2G1disKO52jHARIZMA</t>
  </si>
  <si>
    <t>Ate here for dinner earlier before the dinner rush and the service was great. Our server was very attentive to our needs. Only problem is that our food took awhile to come out. The server brought bread to our table 3 times while waiting.</t>
  </si>
  <si>
    <t>great,Our,attentive,our,our,our,3</t>
  </si>
  <si>
    <t>bH8kokhQFUSNQLxIWhy92A</t>
  </si>
  <si>
    <t>QNHmtZSfFEyIvuKe73DzMA</t>
  </si>
  <si>
    <t>I took my maltipoo here for a full groom and loved the results! Checked out this place for the first time last week and glad I did. The staff was very friendly and thorough on how you want your pets hair groomed. Price is reasonable and includes a complimentary blueberry facial with a full groom. Definitely will be back again for my dog's next groom.</t>
  </si>
  <si>
    <t>my,full,first,last,glad,friendly,thorough,your,reasonable,complimentary,facial,full,my,next,</t>
  </si>
  <si>
    <t>kb6lMhPZXJx0_GyYlMOsKQ</t>
  </si>
  <si>
    <t>8B5E6hgs_rewYe8xxSZTrg</t>
  </si>
  <si>
    <t>Love this place they do such a great job on cutting all my boys hair! Tip: call early to make an appointment to avoid a long wait. Thumbs up!!</t>
  </si>
  <si>
    <t>such,great,all,my,long,</t>
  </si>
  <si>
    <t>udMJ0TbM51gyyZgxit_dTw</t>
  </si>
  <si>
    <t>0ldxjei8v4q95fApIei3Lg</t>
  </si>
  <si>
    <t>Came here for dinner with the fam, our server Colton was awesome, friendly, &amp; attentive! Food definitely hit the spot. Come during happy hour 3p-7p for cheap &amp; strong drinks! The only thing that sucked was not being able to order happy hour drinks in the dining room, but no biggie. Will definitely be back again!</t>
  </si>
  <si>
    <t>our,awesome,friendly,attentive,happy,cheap,strong,only,that,able,happy,3p-7p</t>
  </si>
  <si>
    <t>HMqKwa2uiFCP4tpHtaZDHA</t>
  </si>
  <si>
    <t>iWox6NQVA76eH61toMhxfA</t>
  </si>
  <si>
    <t>Food is ok but it's a little pricey for wraps\/sandwiches. It also takes awhile for your food to come out, so if you're in a hurry or on lunch break this is not the place.</t>
  </si>
  <si>
    <t>ok,little,pricey,your,</t>
  </si>
  <si>
    <t>6pW96HKbcjEu0t4QuViJFQ</t>
  </si>
  <si>
    <t>6beJGNWviNq_VbODEULexA</t>
  </si>
  <si>
    <t>Stumbled upon this place because my girlfriends were staying here over the weekend @ the LV Marriott. We were hungry &amp; didn't feel like going anywhere else since it was so hot out that day. So we thought we'd give Cafe 325 a try since its conveniently located downstairs. Best decision ever. The food here is fresh &amp; excellent. The best part were the drinks!! We were impressed! I can't believe how such a small bar has  great bar talent &amp; expertise. The bartenders here are friendly, amazing, &amp; they make the best drinks hands down! Huge thanks to Nicole, Justine, &amp; Imelda they definitely know what they're doing when it comes to alcohol. Will definitely be back for some drinks &amp; food when I have friends &amp; family in town. Great hidden gem!</t>
  </si>
  <si>
    <t>my,hungry,hot,its,Best,fresh,excellent,best,impressed,such,small,great,friendly,amazing,best,Huge,Great,hidden,325</t>
  </si>
  <si>
    <t>t6GwtNqOan_ceUYM-mdNBQ</t>
  </si>
  <si>
    <t>aZuf4JepXujkszBTryd_2Q</t>
  </si>
  <si>
    <t>Cameron the sales manager is so rude! Horrible attitude, horrible customer service. She had a fit because I asked for a small bag. Very rude lady. Shoppers beware!</t>
  </si>
  <si>
    <t>rude,Horrible,horrible,small,rude,</t>
  </si>
  <si>
    <t>12mj2c-ZZV95GwYbltv5fw</t>
  </si>
  <si>
    <t>GJE9efD_qsZCL7CRtlfMkQ</t>
  </si>
  <si>
    <t>Thankful for the great customer service at this Albertsons location!! I lost my wallet and luckily it was here safe and sound! Good karma exists! Pay it forward!</t>
  </si>
  <si>
    <t>Thankful,great,my,safe,sound,Good,</t>
  </si>
  <si>
    <t>cZjr5CRF-pqyHGaEfzs3JA</t>
  </si>
  <si>
    <t>V3G5Jxs02jjS_CDLvv-rWg</t>
  </si>
  <si>
    <t>This is the second time I've been here and it's the second time my order has been screwed up! I ordered two western bacons both with NO cheese, and of course I didn't check, there's cheese on both and soaked in BBQ sauce! I'm not sure if the people making the sandwiches hate their job but man that's horrible. If you don't like the place you work in find another job! Never again bringing my business here!</t>
  </si>
  <si>
    <t>second,second,my,western,sure,their,that,horrible,my,two</t>
  </si>
  <si>
    <t>DFbj66huup4lI5S6-m1Nlg</t>
  </si>
  <si>
    <t>Z0YOHYA6YtW131xULbnMzQ</t>
  </si>
  <si>
    <t>Whenever I have family in town I always take them to the Market Street Cafe for some bomb oxtail soup!!! This place never disappoints!! It's only available during their graveyard special from 11pm-6am! Be prepared to wait a little, there's always some what of a line, but worth it! Definitely worth trying if you're in the downtown area!</t>
  </si>
  <si>
    <t>available,their,special,prepared,little,worth,worth,11pm-6am</t>
  </si>
  <si>
    <t>cdxdSnOmY2vDxDvWgIIoug</t>
  </si>
  <si>
    <t>sB1lPLICz4nrOuuqgLv50A</t>
  </si>
  <si>
    <t>It's Mortons .   You can't give less than a 5 star rating .    Pam was our server and she was excellent.  Split a steak and saved room for desert.  The mac and chesse was excellent.  We walked in 20 minutes befor closing and would never even know.\n\nA must if you want a great steak and visit vegas.</t>
  </si>
  <si>
    <t>less,our,excellent,excellent,great,5,20</t>
  </si>
  <si>
    <t>qjQumwMDUUWkFJtJMsdfKA</t>
  </si>
  <si>
    <t>xtYiHTmunjfCN2sUaQxBjA</t>
  </si>
  <si>
    <t>Old rooms.   My buddy had a big suite .   I thought I was in a Brady Bunch episode.   Bring out the black lights and let really see whats on the old ass couches. haha  The Valet was friendly.   Save the money and stay at hooters for half the price.</t>
  </si>
  <si>
    <t>Old,My,big,black,old,friendly,half,</t>
  </si>
  <si>
    <t>FV5fVpovas7fe7nqXr75mA</t>
  </si>
  <si>
    <t>a2fqQVxtFGc-bjKQ3BXItA</t>
  </si>
  <si>
    <t>When we arrived we had to wait 20 minutes to be seated and the restuarant wasn't even half full.  Food was ok not great not bad but ok.   Our server was very friendly.  They have a 9.99 prime rib deal</t>
  </si>
  <si>
    <t>full,ok,great,bad,Our,friendly,prime,20,9.99</t>
  </si>
  <si>
    <t>UJ3J2vIJOrxQ9q7M06Wm4Q</t>
  </si>
  <si>
    <t>My favorite pool in VegaS.   Susan at the valet desk was super nice .    To get in the pool you need a key so hang out in front and ask someone to get you in with them and it always works .  The wave pool is very cool and the life guards are pretty hot.</t>
  </si>
  <si>
    <t>My,favorite,nice,cool,hot,</t>
  </si>
  <si>
    <t>P9Lmr5WlhWYpiWwM_Hh-ow</t>
  </si>
  <si>
    <t>RvXOCaZokr_sfoLQpm1JRQ</t>
  </si>
  <si>
    <t>Walked in 15 minutes before they close and two workers  Irwin &amp; Savana say I can only get ice creme cause they are closing.    Then close at 830.    After complaining about it she made me an orange julious out of what she was tossing out.   I watched her make it,  no spit....    Haha.   And NO TIP either</t>
  </si>
  <si>
    <t>close,julious,her,15,two,830</t>
  </si>
  <si>
    <t>7fKDzHWlwetbBnZrqbxkeQ</t>
  </si>
  <si>
    <t>IhGfTC1_Fia0CWztlZ0Eog</t>
  </si>
  <si>
    <t>The staff in the mens department failed to inform me of the 3 day sale that got me 20% off in the mens dept.\n\nSo I went to the other Macys and returned the $600 worth of clothes and re-purchased it.  Saved the $120 and life goes on.</t>
  </si>
  <si>
    <t>that,other,worth,3,20,600,120</t>
  </si>
  <si>
    <t>_RvZCTJW9o9BhBwO13cfnw</t>
  </si>
  <si>
    <t>VxCnyVYn-FFgv6F1EqbdKA</t>
  </si>
  <si>
    <t>Jason at the front desk was super friendly.  The valet staff was polite and helped with our bags.  BUT we left a wallet in our room and checked out.  We went back an hour later and guess what.  NO WALLET.  The maid just came up on $1500.   The hotel was a great deal but when you get jacked you can only leave 1 star</t>
  </si>
  <si>
    <t>front,friendly,polite,our,our,great,1500,1</t>
  </si>
  <si>
    <t>ieFs7B1TwkSX_D3zPu70lA</t>
  </si>
  <si>
    <t>7E6wQmRnwrHo5UAE-M52yw</t>
  </si>
  <si>
    <t>Great store.   Danielle was very friendly.    Thanks for letting us play with the ferrits .</t>
  </si>
  <si>
    <t>Great,friendly,</t>
  </si>
  <si>
    <t>Umku7BBBwmSB251jQi7Tpg</t>
  </si>
  <si>
    <t>til8ddPZWrwD2jlU54pU-w</t>
  </si>
  <si>
    <t>Great staff very friendly.  Close to the Dodgers ballpark</t>
  </si>
  <si>
    <t>Hw1BjNcyMXohZCjadfAWWA</t>
  </si>
  <si>
    <t>mBeZ3dQzUPV60Oa26k3qHw</t>
  </si>
  <si>
    <t>Great theater.   Very clean  nICE STAFF</t>
  </si>
  <si>
    <t>Great,clean,nICE,</t>
  </si>
  <si>
    <t>aCY7AFy4VYl2Vl2CvQ4EPg</t>
  </si>
  <si>
    <t>-AkZkFH_md2-2kaSsvgrkg</t>
  </si>
  <si>
    <t>3I7xY7DjWearTz7d4TGdbw</t>
  </si>
  <si>
    <t>Gina is a great waitress.  Have eaten there now three times, fair at best.  The shredded beef is tough.  The rice is boring and the salsa and chips very boring.  Youg might ask why do I go because other people choose the place and I was hoping I might find something I could say was good. We had the fried Ice cream and what should have been nice and crispy(corn flakes) was soft and chewy because they were pre made and kept frozen till ordered.</t>
  </si>
  <si>
    <t>great,fair,shredded,tough,boring,boring,other,good,nice,soft,three</t>
  </si>
  <si>
    <t>iFHnMnQmXOFy5eXbIPJTvg</t>
  </si>
  <si>
    <t>UEBkZ3VoTnNSbh4_uCAPRg</t>
  </si>
  <si>
    <t>Was greeted and seated right away and then the wait was on.  The waitress wasn't very friendly and you could see that she recognized regular Customers and found that potentially new customers were a bother. BBQ is fair, the fries were fresh cut but still had the taste of a raw potato even though they were cooked .  Seems to be a restaurant in transition (formerly Tom's BBQ) this is the third business in the same store front maybe they'll have a better run but they already need to start working on the staff and really need to find their self as a restaurant is it Cajun or is it BBQ or a hamburger place. Anyway I wish them luck. Visited a second time with the Wife, Sister and Nephew and have decided that we will not be going back - I wish them well.\nNOW CLOSED</t>
  </si>
  <si>
    <t>friendly,regular,new,fair,fresh,raw,third,same,better,their,second,CLOSED,</t>
  </si>
  <si>
    <t>Qzl8mvihppKChgAOPUOAaQ</t>
  </si>
  <si>
    <t>4xfYFf__ushFQKncEdSZ0g</t>
  </si>
  <si>
    <t>Tried the Thia chicken salad - it was good portion little small some spicy. Service lacked though waiter was friendly.  While not my worse visit to any Restaruant it just fell into so-so! Only ate here because I was in the area. Wouldn't make it a must destination - maybe again if in the area.</t>
  </si>
  <si>
    <t>good,little,small,friendly,my,worse,</t>
  </si>
  <si>
    <t>haJFLj2KzbM05PBiI0iR5Q</t>
  </si>
  <si>
    <t>82I9SSilxh3zL8F1UQ45Xw</t>
  </si>
  <si>
    <t>Good food!!! The Beer is good!!!! To many variances in the serving glasses of the beer! Temperature is a big problem for me beer needs to be colder and so far I really like everything I've tasted.</t>
  </si>
  <si>
    <t>Good,good,many,big,colder,</t>
  </si>
  <si>
    <t>ZYE6AAmA6lzBuHWa34LgXA</t>
  </si>
  <si>
    <t>sJNcipFYElitBrtiJx0ezQ</t>
  </si>
  <si>
    <t>Again I could go into a lot of different things but to really put it out there this place is on track and I say does it right! The feel the taste and the overall relaxed atmosphere it should be a point of destination for a burger and a beer! !! Give a try tell them I sent you!</t>
  </si>
  <si>
    <t>different,right,overall,relaxed,</t>
  </si>
  <si>
    <t>H2mxVFDwGLOf9TaOsXP0hQ</t>
  </si>
  <si>
    <t>THsU2vYT1sYm9amz9d0e4A</t>
  </si>
  <si>
    <t>One star only because I liked our server! Food was fair! Not going to just spend a lot of words. Not bad food I'll say again but the time it took was way to long 40 - 45 mins. Bad thing was the owner was in the house and was wrapped up in what appeared to be family and friends. Did I mention we were pretty much the only table in there most of the time we were waiting for our pizza, other than as I mentioned the owner and family and friends. It's been more than a year plus since I had visited because of similar slow service.</t>
  </si>
  <si>
    <t>our,fair,bad,long,Bad,only,most,our,other,more,similar,slow,One,40,45</t>
  </si>
  <si>
    <t>VlN8-aGB0VQ2KA5xp4NWuQ</t>
  </si>
  <si>
    <t>P5PwMjdMGP6QRnNzlfY6bQ</t>
  </si>
  <si>
    <t>I can usually find what I need! But checking out seems \my Lowe's\ isn't a priority for them here - thus my advice keep your receipt!!! They're whole idea is a buyer purchase tracking so they can better meet their regional \/ local markets and yet they cannot manage to bring fourth what they spent millions advertising as a benefit to their customers yet help them better manage their products offered.</t>
  </si>
  <si>
    <t>my,your,whole,their,regional,local,their,their,</t>
  </si>
  <si>
    <t>atLTkhRF61b-QZoPhI52gQ</t>
  </si>
  <si>
    <t>ha_mea2KXpVgHwxD0RDLGQ</t>
  </si>
  <si>
    <t>Okay, as I said I read the reviews and decided to try anyway. Started out fairly good. I  hope the management reads and pays attention to the reviews that are written. Tried the dinner salad - was good but could have been colder. Had to ask for the bread. Noticed specials on a board after going to the restroom, even though on a board, it would be good for wait staff to present the special(s). Ordered the filet med and it was medium rare very center. Told management in hopes they would address fixing it for the next customer. It was right at 35 minutes from order to being served. Taste was good, baked potatoes were cooked very well. Veggies were good, but could've been hotter. Okay, now for the dessert this where it went wrong asked for creme burlee- choice chocolate or pineapple; chose chocolate - it wasn't a creme burlee it was chocolate pudding with carmalized sugar on top! It's pricey and will not be a destination any time soon. Had music in the bar which was loud and the acoustics are poor so the places becomes loud and isn't conducive to a conversation. Turn the volume down. The waiter was good till we told him the dessert tasted like chocolate pudding and lacked the texture of creme burlee. The place has character just needs a few attention to details.</t>
  </si>
  <si>
    <t>good,that,good,colder,Noticed,good,medium,rare,very,next,right,good,baked,good,hotter,wrong,burlee-,creme,carmalized,pricey,which,loud,poor,loud,conducive,good,creme,few,35</t>
  </si>
  <si>
    <t>jK2BRNfQVilgNyA6EdU4EQ</t>
  </si>
  <si>
    <t>m9n20UbuKvV6mLLMNhU8lg</t>
  </si>
  <si>
    <t>Service was fine! House salads are extremely small! The crab avocado stack is very bland tasting. The chips served with the stack are thin so they break trying to eat the stack. So, pull out the fork and spoon it onto your chips. Not my go to place as a rule. My big thing today was the 45 minute wait when I saw a minimum of five tops. Then as I got ready to leave I found out I was wrong! It was a whole section; minimum of 10 tops not being used and no manager to be found (usually can spot them running around. Hasn't ever been a great experience, but not bad enough to not try again.</t>
  </si>
  <si>
    <t>fine,small,bland,tasting,thin,your,my,My,big,ready,wrong,whole,great,bad,45,five,10</t>
  </si>
  <si>
    <t>TYD_nrxQKG1GOuo5MZmGZQ</t>
  </si>
  <si>
    <t>gDOuHjntsN37XEjROoQ2Aw</t>
  </si>
  <si>
    <t>It was okay. Nothing to write home about; it was hot, the breaking was what I mostly tasted. Would I eat there again? Yes. It's not my go to destination, but would dine there again. I'm not trying to discourage anyone from trying, it's just happens not to be my go to!</t>
  </si>
  <si>
    <t>okay,hot,my,my,</t>
  </si>
  <si>
    <t>VKzAbnSv9Lvoa-8FU0tu6g</t>
  </si>
  <si>
    <t>LpyndkMvevIQA-JHoReHNw</t>
  </si>
  <si>
    <t>How is this place still in business? This has been by far the worst experience I've ever had at an Indian restaurant. \n\nI came for lunch buffet with a friend since my usual spot decided to start closing on Mondays. The reviews here were hit or miss but for $8, figured I wouldn't lose much. \n\nSoon as we walked in, a man on the phone motioned us to a table with a sweep of his arm. No greeting, no questions, still talking on the phone, just a finger pointing us to a table. He poured us each a glass of water but never asked if we wanted anything else. Guess cause he was too busy on the phone which he stayed on the duration of our visit. \n\nWe walked up to the buffet stand and immediately looked back at the man with a \You've got to be kidding me\ expression on our faces. There was rice, 2 pieces of naan, 4 veggie dishes and 3 chicken dishes. That's it. That's the buffet. The rest of the buffet dish spots were empty. I thought, for $8, I'll just eat my fill. Now on to the food itself. \n\nVeggie curry was mush. No flavor, just a bland sauce with over cooked veggies you couldn't tell apart. The cauliflower dish was also mushy. There was a spinach and mushroom dish I've never seen before. It was not good. Mushrooms were gummy. Now the chicken - there was chicken masala that lacked cream and was watered down. Seriously, it was just orange water. The chicken curry was a weird shade of brownish green, not the vibrant red you'd expect. Then the tandoori chicken - bland. It had a reddish hue but no flavor, not even salt. The meat was dry and you could tell it's leftovers from a previous day. The naan was made fresh but it was thick and gummy. I've had better naan from Walmart. We asked if there was any samosas and he brought us each one. The potatoes were mushy (seems to be a theme) and again, there was no flavor. Even the tamarind and mint sauces were watered down. \n\nJust when I thought it couldn't get any worse, we went to pay and was told the total is $21. For water and two $8 plates, it didn't add up right. That's when we were told there's an extra charge for the samosas. We weren't told that it when it was ordered, only when we went to pay. That's crazy. We left feeling unsatisfied and won't ever be back there again.</t>
  </si>
  <si>
    <t>worst,Indian,my,usual,his,busy,which,our,me\,our,veggie,empty,my,\n\nVeggie,mush,bland,cooked,cauliflower,mushy,good,gummy,that,orange,weird,brownish,green,vibrant,bland,reddish,dry,previous,fresh,thick,gummy,better,samosas,mushy,worse,extra,crazy,unsatisfied,8,2,4,3,8,21,two,8</t>
  </si>
  <si>
    <t>TC46IArm5llNJwDMW2H_IQ</t>
  </si>
  <si>
    <t>ybi4IdU4Cu2zgPJ1YVM44g</t>
  </si>
  <si>
    <t>This place was recommended by my mom and I was excited to see it for myself. We are at the little food venue first - I ordered Taiwanese beef noodle soup and my mom ordered the pork and duck rice combo. The soup was amazing! It's a very flavorful rich beef broth with veggies and pickled mustard greens. The beef was super tender and the pickled mustard greens gave the acidic bite needed - similar to adding lime in pho broth. My mom's meal was delicious as well - the BBQ pork was a tad dry but the oils from the Peking duck over the rice made it a perfect meal. \nThe reason for three stars is because the store itself is lacking to me. I'm Cambodian and there's not much here that I'd buy and what I would buy was too expensive. I get better deals on the same products at Super G Mart or even Asian Corner. \nThis was the furthest store from my home so not going to venture out this far again.</t>
  </si>
  <si>
    <t>my,excited,little,Taiwanese,my,amazing,flavorful,rich,super,acidic,similar,My,delicious,dry,perfect,\nThe,Cambodian,much,expensive,better,same,furthest,my,three</t>
  </si>
  <si>
    <t>FoRvgvJRpQw3IsofEXLrLA</t>
  </si>
  <si>
    <t>NhwwW_5JxYHQE4Zlfhu_5w</t>
  </si>
  <si>
    <t>Didn't try their Vietnamese dishes so I can't give an opinion on that however I had a array of seafood that I will review here. \nThe set up is like the other Vietnamese owned Cajun restaurants where the seafood is steamed then doused in the sauce of your choice and served in plastic bags tied at the top so the flavors of the sauce steams into the seafood. \nMy girlfriends and I shared bags of crawfish, shrimp and crab legs in the Flamin special sauce. I loved It! The sauce is very strong and kind of takes away from the seafood's natural flavor but I like It that way. There's a sweetness in the sauce and a very subtle flavor reminiscent of Thai coconut curry. It was so delicious! I ordered Cajun fries just so I'd have something to dip in the sauce - it's that good! \nThere are heat levels you can choose ranging from mild to hot. Being Asian, I love spicy heat and throw Thai bird chilies in pretty much every dish I eat. I even have a jar of my mom's home dried and ground Thai bird chilis in my office drawer to add to food while I'm at work. Eating so much peppers so frequently, I like to think I can hang when It comes to spicy peppers. Which is why I ordered hot. \nMost places don't have heat levels high enough for me to feel the burn and Vietnamese food isn't really spicy - or at least not as spicy as Thai and Korean dishes. \nBoy was I wrong! It's so spicy that my cheeks were a vibrant shade of red, my fingers were sore and I was literally crying tears of heat at the table. I loved It!!! Like I seriously felt euphoric eating the seafood. \nI'm giving only 4 stars because as great as the seafood was, the drinks were not good at all. I ordered mango tea with boba and ended up throwing It away. It wasn't sweet and there's a bad kind of bitter aftertaste you get when tea has been steeped too long. \nThe next time I go, I'll only eat the seafood and save my money for the teas at Tea Fusion instead.</t>
  </si>
  <si>
    <t>their,Vietnamese,that,other,your,plastic,\nMy,special,strong,natural,subtle,reminiscent,delicious,good,mild,hot,spicy,my,my,much,spicy,Which,hot,high,Vietnamese,spicy,least,spicy,Thai,Korean,wrong,spicy,my,vibrant,my,sore,euphoric,great,good,mango,sweet,bad,bitter,long,next,my,4</t>
  </si>
  <si>
    <t>bre15t6JINbGbjsfjQgbiA</t>
  </si>
  <si>
    <t>Cbr_THdFrhePgJoqQ9X6gQ</t>
  </si>
  <si>
    <t>There are two pho restaurants on Central Ave with the SAME NAME! One is Anh Hoa Pho while the other is Pho Hoa. I've already reviewed the former, this review is for the latter. \n\nThis place has been around forever. Situated right next to Dim Sum Chinese in a little run down strip with limited parking. I used to frequent this place when I lived in the area but this is my first time back in years. \n\nThe restaurant layout is the same and like most Asian restaurants, there's a fish tank by the register. The menu has been upgraded though. You're given a menu once seated however there is another menu of additional items placed between the table and glass cover. \n\nI ordered Hu Tieu from the table menu which is stir fried glutinous rice noodles with seafood and veggies. Also tried their egg rolls, summer rolls and papaya salad. \n\nLet's start with the papaya salad. With this being a Vietnamese pho restaurant, I was very surprised to see that they served Lao papaya salad. It's 100% authentic, right down to the baby salted crabs, Thai eggplants and a side of kapoun- rice noodles. The salad was a tad salty but mixed with kapoun, It was PERFECT! Just the right balance of spicy, sweet, sour and salt - the four main Lao flavors. \n\nThe egg rolls were basic but they serve It with nuoc mam (fish sauce,) a leaf of romaine and do chua  (pickled carrots and daikon, same that you'd find on a banh mi) The proper way to eat an egg roll is in a lettuce wrap. Tear off a chunk of egg roll, add some of the pickles and wrap It in a little romaine, dipped into the fish sauce. Most places use the lettuce leaf as a garnish and don't include the pickled veggies. This places gives you what you need to eat It the proper way. Love that! \n\nThe summer rolls were ok. It was boiled pork without shrimp and didn't include the fresh basil that I like. I wouldn't order It again. \n\nThe hu tieu was good but I've had better. The stir fried noodles in the dish were perfect. It was cooked on very high heat so I could taste the sear on the noodles which is my favorite part, along with the chewy texture that's a little sweet with sweet soy sauce. My only gripe about this dish is that the veggie and seafood toppings were a little bland and lacked a sauce. \n\nOverall, this place is good. I gave four stars for their papaya salad and egg rolls. I'll def be back whenever I'm in the area but I'll only order those two menu items. Or maybe I'll try their pho - maybe.</t>
  </si>
  <si>
    <t>other,former,latter,little,limited,my,first,same,most,Asian,additional,which,glutinous,their,Vietnamese,surprised,authentic,mixed,kapoun,PERFECT,right,spicy,sweet,sour,main,basic,daikon,same,banh,proper,little,Most,proper,ok,fresh,that,good,better,perfect,high,which,my,favorite,chewy,that,little,sweet,sweet,My,only,veggie,little,bland,good,their,their,two,One,100,four,mi,four,two</t>
  </si>
  <si>
    <t>LudnB6bhNhNM85I38NSyoQ</t>
  </si>
  <si>
    <t>kG6znMX9VLGHaLmV5e84mQ</t>
  </si>
  <si>
    <t>Day one! \n\nThis place just opened today and I'm fortunate enough to be one of the first few patrons. \n\nThis place is a chain and the menu is the same throughout - very similar to Chipotle or Qdoba. \n\nWhat makes Salsaritas stand apart though is their chips. It's fried and covered with a delicious seasoning Tex-Mex like blend. \n\nI came with a friend during lunch and see myself coming back several more times as it's close to both my house and my job. How lovely!</t>
  </si>
  <si>
    <t>fortunate,first,few,same,similar,their,delicious,several,more,close,my,my,lovely,one,one</t>
  </si>
  <si>
    <t>N-CMovS9usQbfAjh4FOSeA</t>
  </si>
  <si>
    <t>ZCXjNG1EBFiKKMtR9DOTGg</t>
  </si>
  <si>
    <t>My friend just returned from a two week stay In Thailand. After seeing the food posts from her travels, the first place for lunch that came to mind when she returned was Thai House. \nWe used to work in Fort Mill, SC and frequented the location in Pineville and was always satisfied. \nWhat we didn't know is how different the food is at this location. It was NOT good. \nUpon being seated, you're automatically served a small bowl of rice soup and veggies. The broth was a tad salty but overall, It was good for a cold rainy day. We both ordered pad se ewe which is stir fried rice noodles. What came out looked and smelled delicious but was not what we're accustomed to from the Pineville location. Pad se ewe should be thick glutinous rice noodles with some sweetness. The dish served to us was thin rice paper-like noodles that was way too salty and no sweetness at all. I had tofu with my dish. The tofu should be freshly fried separately prior to being added to the stir fry so It maintains a somewhat crunchy exterior. The tofu in my dish was soft and soggy. No crispiness to speak of. It seemed like the noodles absorbed all of the flavor while the rest of the stir fry was bland. I ate my meal while listening to my friend talk about her travel experience to Thailand but after the meal, she made the same comments about her dish that I was thinking about mine. I'm not sure why the taste is so different from the other location but It was bad enough that we will not be returning.</t>
  </si>
  <si>
    <t>My,her,first,that,satisfied,different,good,small,good,cold,rainy,which,delicious,accustomed,thick,glutinous,thin,like,that,salty,my,my,soft,soggy,bland,my,my,her,same,her,sure,different,other,bad,two</t>
  </si>
  <si>
    <t>7rNPvQud8wcnpCHB2wL6mw</t>
  </si>
  <si>
    <t>BToSTEiaK94G3h5_XROEcA</t>
  </si>
  <si>
    <t>Tacos tacos tacos! Listen up fellow Yelpers - this place is tacos galore! And I'm not talking about the crunchy shells or soft flour tortillas of Taco Bell or the bland tacos you get at every other \Mexican-like\ restaurant. I'm talking about the flavorful soft corn tortilla taco that you can get from the street stalls in Mexico. The one where the corn tortilla is made fresh in house, the meat is marinated and cooked to perfection and toppings only include cilantro, white onions and a side of lime that you freshly squeeze on top for a little acidity to cut the richness of the meat. Yep, that's the kind of taco I rolls with. They offer the Americanized option to add lettuce, cheese and sour cream. But why disgrace a taco like that? If that's what you like - go to Taco Bell! \nI came with friends for dinner Friday night and was very surprised at the selection of tacos available. I opted for one chorizo, one steak and one tripe taco to accompany my chimichanga. Why so much food? Well, I was hungry. No judgment, ok? \nLike every other Mexican place, they serve you free chips and salsa while you wait for your meal. The difference here is the quality of the chips and salsa. Because their corn tortillas are made fresh in house, the chips you get have so much more flavor and freshness than you'd expect. The salsa was the perfect accompaniment to the chips. \nMy friend and I each ordered a house margarita with a salt rim. I chose mango (cause no other fruit compares to a mango) while my friend opted for the green apple. Check out the size of the margarita glasses - I went to pick It up and was surprised how heavy It was. There wasn't as much alcohol as I'd like. Maybe I'm just an alcoholic but I prefer stronger drinks, especially with the heavy price tag of $10. But I won't let that take away from the food. \nThe chimichanga was smothered in a white queso sauce that was delicious but the chicken inside was not to my liking. Too much onions, chicken was tough. The rice and beans, however were perfect. So why give 5 stars if I didn't like the margarita or chimichanga? Have you been listening? TACOS! \nEach bite of the taco I ate was mouth watering flavorful scrumptiousness. It was so good, my friend pointed out that I closed my eyes and made weird sounds as I bit into It. Yea, It was eye closing, Harry Met Sally good. Chorizo was seared and full of spice, Steak was marinated and tender, tripe was stewed to tenderness then cooked in its own fat till it has a slightly crunchy exterior. And the amount of meat on each taco is ridiculous. I'm no salad-for-dinner kind of girl but 3 relatively small looking tacos filled my belly perfectly. Did I forget to mention the variety of salsas they give upon request? Three hot salsas that made my brow sweat while still mild enough to taste the individual flavors. They just serve to enhance each bite of taco. And it's only $2 each. Did you get that? Two buck chuck. How do they make a profit giving so much food at such a small price? Even better, they offer $1 tacos all day on Taco Tuesdays. Are you kidding me? A couple tacos, a couple beers - that's all I need on a Tuesday night. \nThis place is about 30 min from my house, 45 min if you add traffic. I don't care. Today is Tuesday. Can you guess where I'll be headed? \nTreat yourself to some tacos. I wouldn't even bother with the other menu items. Well, maybe I'll try the elotes...</t>
  </si>
  <si>
    <t>fellow,soft,bland,other,\Mexican,flavorful,soft,that,fresh,white,little,Americanized,sour,surprised,available,my,much,hungry,other,Mexican,free,your,their,fresh,more,perfect,\nMy,other,my,green,surprised,heavy,much,stronger,heavy,white,that,delicious,my,much,tough,perfect,flavorful,good,my,my,weird,good,full,tender,its,own,ridiculous,small,my,hot,that,my,mild,individual,much,such,small,my,other,one,one,one,10,5,3,Three,2,Two,1,30,45</t>
  </si>
  <si>
    <t>MO96FmmSzIgu9d_4lL_0aQ</t>
  </si>
  <si>
    <t>lrlnHYVp8PSzHZmHIv12fQ</t>
  </si>
  <si>
    <t>This place is bomb! \n\nAt first glance, the place may seem a bit sketchy. This is a food truck parked on the side of V&amp;K Asian Market. The parking lot fits a max of 7 cars at a time but with creative parking, It fills up with 20+ cars, no exaggeration. Between the store customers and food truck customers, it's rare to find the lot empty. Be patient, smile at those creative drivers and suck It up cause the food here is worth It. \n\nI'm gonna go out on a limb and assume (based on the logo on the side of the truck) this place is run by 3 guys who are either friends or related. Nothing better than supporting locally owned joints around the hood. Just a few guys making an honest living and dishing out real AUTHENTIC TRADITIONAL Lao food. No shortcuts here, no fusion, just straight up the kind of food I grew up eating from my Lao friends' homes. \n\nWhat do i love about this place, you ask? \nHere, let me count the reasons. \n1. Sticky rice. Good old steamed sticky rice that's been soaked overnight for maximum softness but still glutinous and sticky enough to grab the food. \n2. Jeow Bong. A paste like sauce made with roasted Thai bird chili and seasonings ground by hand in a mortar and pestle. \n3. Larb. Moist chunks of chicken and it's skin marinated in lime juice, toasted rice powder and other seasonings, topped with a variety of fresh chopped herbs. Or chopped beef with tripe in the same sauce - but the beef is cooked perfectly, maintaining a tender medium rare taste. Both served room temperature and usually only made at special gatherings. \n4. Papaya salad, aka Thum Mahong. They're not modifying It for the tender of tastebuds. This salad has chunks of tamarind flesh and real homemade padek which is a type of fish sauce that may assault your nostrils but the umami of It just cant be substituted. If you've ever had Thai papaya salad, you haven't tasted the full umami flavor yet. \n5. Lao sausage. Fatty chunks of pork mixed with all the perfect seasonings, a little bit of pork skin for texture and rice to give It a slightly sour taste - trust me, it's all good. \n\nThere are plenty of Thai restaurants in the Charlotte area and a few Lao stores that serve a few dishes but aside from the few gatherings I'm invited to and the annual Cambodian and Lao New Year celebrations at the temple, I don't have access to this type of food. This food truck has changed the Lao food scene. Go get yourself some!</t>
  </si>
  <si>
    <t>first,sketchy,creative,rare,empty,patient,creative,worth,better,few,honest,real,my,Sticky,Good,old,steamed,sticky,that,maximum,glutinous,sticky,roasted,Moist,other,fresh,same,tender,medium,rare,special,real,homemade,which,that,your,full,umami,all,perfect,little,sour,good,plenty,few,that,few,few,annual,7,20,3</t>
  </si>
  <si>
    <t>pRSPEUkZMkfx6JZE92ysNQ</t>
  </si>
  <si>
    <t>7HbKKqXtZUjf6uVSHZ8wyw</t>
  </si>
  <si>
    <t>This place was Ssssooooo close to getting one star. So close. I've had Korean bbq in several bigs cities - Chi-town, NYC, ATL... I may not be Korean but I'm a pretty good judge of food so i know good Korean BBQ. The risk of one star had absolutely nothing to do with the food or waitstaff - it's all due to the seating arranged by the hostess. \n\nCame here on a Friday night around 5:30 with a party of 14. We were told It would be 40-45 min wait. The hostess pointed out two tables in the front and said that would be ours. We put down our name and headed next door to Seoul for beers while we wait. 30 min later, we check with the hostess and was told it's another 40 min wait again. No reasoning, no explanation. We glanced over at the tables that were supposed to be ours and noticed there's two new sets of customers seated there. Wait - did you just give our tables to someone else? And failed to update us? When we realized that, we went back to the hostess and was told those two tables couldn't accommodate 14 people so they had to change the plan. I was beyond livid. Why were we told one thing and not updated when the plan changed? At this point it's been an hour and a half wait. I don't mind waiting but when you're told 40 min and it's been 90 min, something's gotta give. Because we already invested so much time - not to mention we're here to celebrate my 18 year wedding anniversary - we decided to continue to wait. Luckily our name was called about 5 min after the showdown with the hostess. \n\nWe get to our seat and it's three tables. Our friends visiting from MN were on the opposite side so there was absolutely no interaction with them during the meal. Another negative. \n\nNow on to the food. As soon as we sat down, someone came by to take drink orders and the ban chan (side dishes) were dropped off. Before our waters were even given, another person (our waiter) came by to take our food orders and It went uphill from there. I'm talking from a 1 star to a full 5 stars right away. \n\nAll of the side dishes were delicious. The meats were so flavorful- definitely the best bulgolgi I've ever had. Packed with flavor. The dipping sauces were plentiful and on point. Try the corn cheese. I know It sounds weird but there's something about gooey mozzarella cheese melted over sweet corn that paired together so well. Who would've thunk It? My 10 year old nephew has to be the pickiest eater alive. He eats a total of 6 things in the world- rice and chicken, rice and eggs, pizza, nachos, cheeseburger and nuggets with fries. That's It. I was not looking forward to paying $12 for nothing but surprisingly, I gave him chunks of pork belly crisped up on the grill over a bowl of rice and he rated It 10 out of 10. That's saying a lot!!! \n\nLet's talk about the service for a minute. Can I give them 5 stars too? I mean, my table consisted of 6 people, 3 of which we're guys over 200 lbs each. And we stayed taken care of. Ask for more rice? You get it right away. You didn't even have to ask for drink refills, you automatically get a glass that's kept full. No matter how many times we asked for additional items, everyone stayed friendly and obliging. Our waitress Camilla must be an angel sent from heaven cause she put up with our neediness with a smile fixed on her face. Gratuity was included in our bill but each of our three tables gave more tips on top of It because our wait staff was impeccable. Then at the end of our meal, the manager or owner walked around and talked to us. Man I wish every place was like this. They have seriously ruined me for customer service anywhere else. All in all, even though we had issues with the hostess and the wait time, we will definitely be regulars here. Just not with a large party again. \n\nThank you Let's Meat for putting Charlotte on the map when It comes to Korean bbq. You did not disappoint!</t>
  </si>
  <si>
    <t>Korean,several,Korean,good,good,Korean,due,ours,our,next,that,ours,new,our,livid,half,much,my,our,our,Our,opposite,negative,our,our,our,full,delicious,best,plentiful,weird,sweet,that,My,old,pickiest,alive,world-,my,which,more,that,full,many,additional,friendly,Our,our,her,our,our,more,our,impeccable,our,large,Korean,one,one,5:30,14,40,45,two,30,40,two,two,14,one,40,90,18,5,three,1,5,10,6,12,10,10,5,6,3,200,three</t>
  </si>
  <si>
    <t>FagIo3X07cwjA4FHYrvd_A</t>
  </si>
  <si>
    <t>Otg4k0Y59siW4oc2eNEfCg</t>
  </si>
  <si>
    <t>What an amazing night! \n\nThis is my first Yelp Elite event. I've been reluctant to RSVP in the past because most events are for Elites only - no plus ones allowed. But this event didn't have that disclaimer so I RSVP'd, hoping I could bring a friend. Turns out, I could! \n\nWe came here after work to complete the scavenger hunt and hope for a chance to win cool prizes. At the very least, we'd have some food and drinks so I consider It a win-win. \n\nLet's start with the food. Of course, always the food. The event was catered by Sol which is located in the parking lot of the mall. I've been there before - see my reviews and you'll know I already love the place. We nibbled on chips, guacamole, fresh pico de gallo and queso. The guacamole was bomb! Perfectly tart, creamy and the barest hint of spice. I could lick It off a spoon and be satisfied. The pico was just as good. We also had taquitos, beef skewers and grilled veggies. The beef was so scrumptious! Fork tender, full of flavor and went perfectly with the yellow bell peppers. And I don't even like bell peppers! The food ran out fast! But with that quality, what can you expect? I'll admit, I had seconds. Don't judge. \n\nNext we went on a scavenger hunt which was really going to stores and getting initials from the employees. Our first stop was Starbucks for .54 cent tea. So light and refreshing on a hot humid day. Bravo to whoever organized that! \nWe went to several stores - everyone was super friendly. The store reps made no complaints about having to sign our passport book. And because I have no shame, I spent way too much money at several places. Best part? I met lots of great fellow Yelpers! \n\nI was reluctant to attend events solo in the past but after meeting so many friendly faces and having so much fun, I'm game to attend more - plus ones included or not!</t>
  </si>
  <si>
    <t>amazing,my,first,reluctant,most,plus,cool,least,which,my,fresh,tart,creamy,barest,satisfied,good,scrumptious,full,yellow,which,Our,first,hot,humid,\nWe,several,friendly,our,much,several,Best,great,fellow,reluctant,many,friendly,much,more,.54</t>
  </si>
  <si>
    <t>R6KQbNHOiWvWV2HT_w4JPQ</t>
  </si>
  <si>
    <t>8MWiywu09bhLWIpzVaD4gw</t>
  </si>
  <si>
    <t>To me, this isn't so much a fancy brunch place as a really great breakfast joint. The menu is short and simple; the eggs are PERFECTLY cooked.\n\nI bow before a cook who can consistenly make an omelette that's firm and yellow, not burnt-brown and falling apart. Aunties and Uncles does this every time. The only other place I know in town that does is Jacques Bistro, where the omelettes are twice the price (and, btw, worth it).\n\nWhen I saw the croque monsieur, I thought it was just a pretentious way of saying grilled ham-and-cheese on challah. But when I tasted the subtle dijon, I understood. It makes the sandwich.\n\nWe've lost most of our old-fashioned diners (Stem, RIP). Aunties and Uncles is carrying on the tradition. Bravo!</t>
  </si>
  <si>
    <t>fancy,great,short,simple,that,firm,yellow,brown,only,other,that,worth,croque,pretentious,subtle,most,our,old,fashioned,</t>
  </si>
  <si>
    <t>5wDpYRwTUjqza-EdGbCjgQ</t>
  </si>
  <si>
    <t>IxJUgeO1VLw5WLTscMSveQ</t>
  </si>
  <si>
    <t>I am a regular visitor to Montreal, and over the years I've been to Philinos at least a dozen times, on visits ranging from dates with my Greek Montrealer better half, to an after-work dinner with ten hungry colleagues on a business trip, to a special-occasion family lunch for  30. And I've never had anything less than an excellent meal. \n\nThe best way to eat at Philinos is to order a bunch of hot and cold pikilia (appetizers) for the table, and one main course to share. My favourite dishes (confirmed on a visit with friends earlier this week): grilled octopus (tender, not at all tough or greasy, lightly charred), fried zucchini and eggplant, and the most amazing lamb chops (served by the pound). And of course the loukoumades - best described as Greek timbits, balls of dough lightly fried and dipped in honey. They are light, fluffy, sweet but not overly so, and always made to order.\n\nI can't say whether Philinos is the best Greek restaurant in Montreal, because I never get around to trying the rest. But it's certainly the best Greek restaurant I've been to in North America. Toronto's famed Greektown, where I have been pretty much everywhere, doesn't have anything that even comes close.</t>
  </si>
  <si>
    <t>regular,least,my,hungry,special,less,excellent,best,hot,cold,main,My,favourite,tough,eggplant,amazing,Greek,light,fluffy,sweet,best,Greek,best,Greek,famed,that,ten,30,one</t>
  </si>
  <si>
    <t>CotnZvwxCubcWqsG2hK0gw</t>
  </si>
  <si>
    <t>Perla is a modest-looking spot that doesn't try to match the forced attempts at hipness of many of its Little Italy neighbours. Until a visit the other day, I had barely noticed Perla at all.\n\nBut there we were, looking for a quick pre-concert bite, and the simple menu called to us. \n\nPerla, it turns out, is Portuguese, as evidenced by the caldo verde soup on the menu, and the heavy emphasis on seafood. The look and feel of the interior, as well as the friendly, informal service, recall the old Dundas St. vibe rather than College St. So far, so good.\n\nAnd what of the food? Sadly, that's where Perla falls down. Caldo verde, the ubiquitous Portuguese potato and kale soup, is thin, its sausage chunks chewy and full of cartilege. Grilled calamari is bland and swimming in oil. A grilled chicken breast is hard to mess up; this one is blessedly not overcooked, but the accompanying rice and iceberg-lettuce salad are, well, a big yawn.\n\nI hate TV's Restaurant Makeover with a passion. But if any place could use remedial help from a real chef, it's this one.</t>
  </si>
  <si>
    <t>modest,that,many,its,other,quick,pre,simple,Portuguese,heavy,friendly,informal,old,ubiquitous,Portuguese,thin,its,full,bland,hard,big,remedial,real,</t>
  </si>
  <si>
    <t>RLHWkJvnxd14ldhYmGC5kQ</t>
  </si>
  <si>
    <t>xNnZ5ksBY1gwwTV2Btb4Ag</t>
  </si>
  <si>
    <t>If I could give this place six stars, I would. Five of us dined there the other night, sharing about 10 dishes, all of which but one were home runs.\n\nHighlights: \n- duck ravioli with fresh morels and foie gras - so great we got a second order. So many layers of umami in this dish, I could eat it every week and die a happy man.\n- lamb tartare. Who's heard of such a thing? I wish we'd had the room to order another serving.\n- grilled octopus with clams and lentils, and a strong hint of vanilla. The octopus was slightly over-charred, but the lentils were so unusual and and interesting, this was another home run for me.\n- lobster salad with asparagus - the perfect dish of the moment (early June). \n- halibut sashimi with black bean purÃ©e. So fresh and perfectly simple.\n- foie gras torchon with granny smith apple salad. What a perfect combination - could have been dessert. \n- the incredible charcuterie plate - something like 8 or 10 items, all healthy portions, for $16. (Shhhhh! Don't tell anyone - if too many people find out, they may raise the price.) All the charcuterie is housemade, and almost all the pÃ¢tÃ©s, terrines, rillettes, etc. distinct and delicious. Consensus favourite was the pork liver pÃ¢tÃ©.\n\nThe only disappointing dish was the stuffed duck leg - the only one we had from the Viande (mains) menu. The duck was kind of dry and underflavoured, and the foie gras side didn't quite make up for it.\n\nThe wine list: 90% French, intelligently chosen and with a lot of options in all price ranges. \n\nThe service: extremely professional, smooth, friendly and knowledgeable, in both languages.\n\nThe room: a bit loud - lots of hard surfaces - but great design (love the Edison bulbs) and a really fun, boistrous vibe. The kind of place you could come to for after-work drinks and snacks at the bar, for dessert at the end of the night, or - as we did - for a full-on, all night dinner. This is my favourite kind of restaurant - bravo!</t>
  </si>
  <si>
    <t>other,which,\n-,fresh,great,second,many,happy,such,strong,unusual,interesting,perfect,early,\n-,sashimi,black,fresh,perfect,\n-,incredible,healthy,many,All,housemade,all,distinct,delicious,disappointing,only,dry,underflavoured,it.\n\nThe,professional,smooth,friendly,knowledgeable,languages.\n\nThe,loud,hard,great,fun,boistrous,full,my,favourite,six,Five,10,one,8,10,16,one,90</t>
  </si>
  <si>
    <t>ZRolQlpQJnXkFMwwCGlH8A</t>
  </si>
  <si>
    <t>wuuJhxMDAj5gGVdvobGHJg</t>
  </si>
  <si>
    <t>What is it about Montreal? Is there something in the water? There's a certain kind of restaurant that's found only here (at least in this corner of North America: creative food, French-influenced but not traditional; well-priced wine list; friendly, professional and knowledgeable staff; casual elegance; and no pretension. No Toronto hipster vibe, no fawning over high-rolling douchebags, just fantastic food in a convivial atmosphere.\n\nLes Trois Petits Bouchons is exactly this kind of place: a beautifully designed cellar room with exposed stone walls and blond wood tables, a seasonal menu written every day on a blackboard, and lots of wines available by the glass.\n\nOur meal was nothing short of spectacular: delicate and super-fresh halibut ceviche; grilled octopus with pancetta was a flavour knockout; and the surf and turf for two - a lobster claw and a smallish steak - was just perfectly designed and balanced. The waiter suggested a 1993 white rioja that paired perfectly with the octopus and surf and turf, and felt like a steal at $85. I'd never had a white that had been cellared that long, and it was a revelation.\n\nI'd love to go back to Les Trois Petits Bouchons and just have some apps and a glass of wine at the bar, and I wouldn't hesitate to spend $200+ on a special-occasion meal.</t>
  </si>
  <si>
    <t>certain,that,least,creative,traditional,friendly,professional,knowledgeable,casual,fantastic,convivial,blond,seasonal,available,short,spectacular,delicate,super,fresh,flavour,smallish,white,that,that,revelation.\n\nI'd,special,two,1993,85,200</t>
  </si>
  <si>
    <t>0R4yEPRxaFWnEu-BYzUPug</t>
  </si>
  <si>
    <t>527O5H26A0lFtCHO6zEh8w</t>
  </si>
  <si>
    <t>Ridiculously hectic day, miserable rainy fall night, big hunger... The answer: Big Ragu.  This is the place to go for a big plate of comfort pasta and a glass of chianti -- just the thing to cure the Toronto weather blues.\n\nThe food: The house specialty, papardelle with lamb ragu, is good but not outstanding. Nice red sauce, but could have more lamb. The pasta al forno (that evening's special) is everything I want: ricotta, spinach, bits of smoky bacon... delicious -- my stomach couldn't be happier. We also get the evening's contorni, roasted broccoli with parmigiano. The broccoli is overdone, but anytime you stick good grated parmigiano in the oven, it's hard to fail completely.\n\nHalf-litre of red does the trick - we relax. Our bellies full, we are ready for bed.</t>
  </si>
  <si>
    <t>hectic,miserable,rainy,big,big,good,outstanding,Nice,red,more,smoky,delicious,my,happier,overdone,good,grated,hard,Our,full,ready,</t>
  </si>
  <si>
    <t>Umv_mCuxXzdxIICsw9BaXg</t>
  </si>
  <si>
    <t>a_assgoJEpKu2-kyAWFc8Q</t>
  </si>
  <si>
    <t>I don't get it. People go to a place that has ramen in the name and complain that it serves... uh, ramen. \n\nLoved Kenzo Ramen on a frigid winter night. Hearty Tonkatsu ramen, with a rich pork-bone broth, yummy chunks of pork, a daub of spicy garlic on the side of the bowl that you can mix in or leave out (depending on who you're planning to be kissing later the same day, I suppose). My (much) better half went semi-healthy with the Sapporo ramen, a slightly larger bowl, full of veggies and miso goodness. Gyoza app came after the soups - the only timing misstep - and we were so full we took half the order home.  \n\nAnd all for less than $30.\n\nJust what we needed - can't wait to go back!</t>
  </si>
  <si>
    <t>that,frigid,rich,yummy,spicy,that,same,My,much,better,healthy,larger,full,only,full,half,less,30.\n\nJust</t>
  </si>
  <si>
    <t>SS5oZIZ7Nck9Ko5U5ndT8g</t>
  </si>
  <si>
    <t>0Ovh4Vn9ntMt5Ara-ZP2sA</t>
  </si>
  <si>
    <t>The main feature at lunchtime is the tavola calda - hot table - with a choice of 3 items (out of about seven) for ten bucks. Pretty good deal, but best to come early. We did, and I quite enjoyed the ricotta-filled pasta shells and cannelini beans. The veal marsala was a bit tough, but then, at this price point, that's not a huge surprise. Portions are not huge, which is probably a good thing because if I'd had any more heavy food, I would have napped through the afternoon.\n\nEspresso at the end was excellent. Service was very friendly.\n\nA couple of updates on previous reviews. The (outrageous) sale-tax problem appears to have been fixed. And there is table service, though you do have to line up to make your hot table choices.</t>
  </si>
  <si>
    <t>main,hot,good,best,veal,tough,huge,huge,which,good,heavy,excellent,previous,outrageous,your,hot,3,seven,ten</t>
  </si>
  <si>
    <t>H4Bu4Q2aOWjIAIocSPdDdw</t>
  </si>
  <si>
    <t>TFir3K4lH_s96w1GqivM2w</t>
  </si>
  <si>
    <t>When the on\/sleep switch went on my ancient iPhone 3G, I thought the phone might be toast. That's what happened to my last one... repaired by some other joint. These guys fixed it overnight... and it was fine for a day or so. But then I realized the ringer switch didn't work (the ringer was permanently off) and the sleep switch still wasn't working right. It was a couple of weeks before I was able to get back there. They re-did the repair immediately, while I waited, at no charge. The phone now works perfectly - or at least as well as a 3G can. \n\nThat's customer service and taking responsibility.</t>
  </si>
  <si>
    <t>my,ancient,my,last,other,fine,able,least,3,3</t>
  </si>
  <si>
    <t>PMzh9FRlMamZHc17ROdWqw</t>
  </si>
  <si>
    <t>HVDf6pD3foRulTAgsUKdrQ</t>
  </si>
  <si>
    <t>The good: a very good cleaning job on a very dirty interior -Â I honestly didn't think they could get it looking this good. The guys were friendly, enthusiastic, and clearly worked hard. The \lounge\ (with TV and Wi-Fi) is a nice touch, though it looks a bit unfinished. \n\nThe not-so-good: the seats (and the inside of the windshield) were left completely wet. They told me to blast the heat for half an hour with the window open a crack, but this didn't do the trick. It took days for the back seat to dry. I would have been happy to leave the car there longer and get it back dry, or at least drier. This is a relatively minor quibble, but it's what keeps U AutoSpa from getting 5 stars from me.</t>
  </si>
  <si>
    <t>good,dirty,interior,good,friendly,enthusiastic,nice,unfinished,wet,half,back,happy,dry,least,drier,minor,5</t>
  </si>
  <si>
    <t>p5TUeeKSh24UCrXzlI1f5g</t>
  </si>
  <si>
    <t>svNL-EcyVxiZ-X74DhzNeA</t>
  </si>
  <si>
    <t>DÃ©cevant. Service lent, peu amical, plus de soupe, mais joli cappuccino soya et la salade Ã©tait simple et bonne.\n\nJ'attendais pour payer devant la caisse et aucune des trois filles ne me regardait. Allo, tsÃ©.</t>
  </si>
  <si>
    <t>Ã©tait,simple,la,</t>
  </si>
  <si>
    <t>J_gQ4c1DJ-C-P3-tj9QgwA</t>
  </si>
  <si>
    <t>A5Jeg55tDoyUTUonkVOpdg</t>
  </si>
  <si>
    <t>Cute place, bons produits et le best ce sont les petites attentions.\n\nNon le best c'est d'entendre le proprio raconter Ã  sa fille ce qu'est une Ã©clipse lunaire. C'est archi sweet en buvant son cafÃ©. J'ai vÃ©cu un moment.</t>
  </si>
  <si>
    <t>Cute,best,best,c'est,qu'est,une,Ã©clipse,C'est,sweet,buvant,</t>
  </si>
  <si>
    <t>mRmZeDIfEeAlfKEIDlr8OA</t>
  </si>
  <si>
    <t>VzLwewoXSFVLUQjHgBzlzA</t>
  </si>
  <si>
    <t>One of the greatest food experiences in my life (and I'm a foodie). My boyfriend brought me to Monsieur B to celebrate our new, yet deep, love. The waiter, Julien, was the friendliest foodie I've seen (he didn't make any statement, but there's no way he isn't, according to how he talked about the menu). There was so many good suggestions that I asked him to guide me, which he did perfectly, as if he was reading my soul. \n\nThe starters were tasty, I had a salmon tartar and my boyfriend had that huge crush on the foie gras, which almost had me doubt about how much love he is capable of. The trou normand, a scoop of Les GivrÃ©s' grapefruit sorbet with a vodka splash, was delicious and refreshing. It had us renew our love for each other. \n\nMy man had rabbit as a main dish and I almost clapped when Julien explained me what was on my plate. I never had anything called Surf and Turf before, but I'll definitely try it again I happen to read in on a menu. There was tuna, there was beef, there was love. With a side of asian slaw, well marinated, with toasted peanuts (I never thought peanuts could be that fancy). While eating the main dish, we didn't really talk. Some serious tasting was going on.\n\nTheir panna cotta had a solid reputation. We almost went for something else just to try, but we decided to both go for their classic and we weren't disappointed, far from it. At that point, we were somewhere very high without the help of any cloud, although the wine (BYO) might have helped somehow. \n\nPlease go if you can, I believe there's no way to regret your choice. \nAnd to anyone giving a bad review to Monsieur B: I think you are a liar\/jealous\/hidden competitor.\n\nThank you,\n\n- A Juliette in love.</t>
  </si>
  <si>
    <t>greatest,my,My,our,new,deep,friendliest,many,good,that,which,my,tasty,my,huge,which,much,capable,delicious,refreshing,our,other,main,my,asian,fancy,main,serious,solid,their,classic,high,your,bad,liar\/jealous\/hidden,One,competitor.\n\nThank</t>
  </si>
  <si>
    <t>iHTvXiey8ZFpOx58jf9wBg</t>
  </si>
  <si>
    <t>3ss-hf_utWXzRwc_-s45xw</t>
  </si>
  <si>
    <t>L'expÃ©rience du chocolat est au top! Prenez un cornet vanille trempÃ© dans une de leurs sauces au chocolat. N'importe laquelle! Elles sont toutes succulentes! Et Ã§a goÃ»te pareil Ã  la maison dans les petits pots! ComplÃ¨tement fou!\nLorsque vous avez accumulÃ© assez de points sur leur app (chocofan) vous avez droit Ã  des trucs gratuits comme un cornet le jour de votre anniversaire, un chocolat de votre choix etc. Les membres de l'Ã©quipe ont Ã©tÃ© suuper chaleureux et attentionnÃ©s le jour de ma fÃªte (mercredi 1er mars si le gÃ©rant lit ceci et veut souligner leur bon travail!). Bravo Chocolats Favoris</t>
  </si>
  <si>
    <t>fou!\nLorsque,vous,vous,chocolat,ont,Ã©tÃ©,ma,1er,gÃ©rant,</t>
  </si>
  <si>
    <t>NzJ6lVzv3DZDGthPrzP84g</t>
  </si>
  <si>
    <t>wqsZzIM79Q--QP_lSRcPyg</t>
  </si>
  <si>
    <t>Bel endroit ensoleillÃ© pour s'installer Ã©tudier, les plats sont colorÃ©s et vÃ©gÃ©taliens (enfin, on n'a pas Ã  se casse la tÃªte pour trouver une option vÃ©gÃ©!) J'ai essayÃ© le bol gÃ©nÃ©ral Cooper, c'est Ã©picÃ© et j'ai bien aimÃ©! Les cafÃ©s sont abordables. Enfin un endroit qui ne surchage pas la totale pour une alternative vegan!\n\nLe service est sympathique, mais je confirme les autres avis; ils ne semblent pas comprendre trÃ¨s bien le franÃ§ais. Quand j'ai dit que c'Ã©tait ma premiÃ¨re fois et que j'avais entendu parler du \poulet\ fait de shitake on m'en a donnÃ© un Ã©chantillon pour goÃ»ter. Ils m'ont conseillÃ© un minimum et donc ont gagnÃ© un point pour le cÃ´tÃ© sympathique, ils essaient ;)</t>
  </si>
  <si>
    <t>Bel,n'a,casse,la,gÃ©nÃ©ral,c'est,la,alternative,semblent,m'en,minimum,ont,cÃ´tÃ©,</t>
  </si>
  <si>
    <t>C3kN6ZUCBDU9sVkFroXr7A</t>
  </si>
  <si>
    <t>jH--WJWy_2REiw445Le6IA</t>
  </si>
  <si>
    <t>On trouve Bubble Tease dans la halte bouffe sous le niveau mÃ©tro. Perso, j'adore les bubble tea, mais je les trouve souvent trop sucrÃ©s et les formats sont gigantesques. Chez Bubble tease il y a un petit format (12-14 onces) et Ã§a goÃ»te le vrai thÃ© vert frais! J'ai pris aux pÃªches et j'ai adorÃ©!</t>
  </si>
  <si>
    <t>halte,sous,souvent,trop,petit,thÃ©,12,14</t>
  </si>
  <si>
    <t>bPZmhaYiJYRSfDe1raG9PA</t>
  </si>
  <si>
    <t>AfQX_uQxqW0AydJP5Nujjg</t>
  </si>
  <si>
    <t>Superbe place vegan dans un demi-sous-sol. Les mets sont dÃ©licieux et servis rapidement. La musique donne une ambiance trÃ¨s particuliÃ¨re et inspirante! Quand j'y ai Ã©tÃ© il y avait du jazz et les musiciens Ã©taient vraiment Ã©patants. Pas tout Ã  fait l'idÃ©al si on veut discuter avec quelqu'un (on s'entend parler quand mÃªme), mais trÃ¨s bien si on veut bien manger et apprÃ©cier un bon show de musique live.</t>
  </si>
  <si>
    <t>sous,donne,avait,apprÃ©cier,</t>
  </si>
  <si>
    <t>KcAuO6sDCMXxVs1UqcY34w</t>
  </si>
  <si>
    <t>caSa3jfFSySM8urrV__Cuw</t>
  </si>
  <si>
    <t>J'ADORE cette fruiterie. Ils ont toujours une belle sÃ©lection de produits frais, locaux et abordables pour la plupart! Leurs fruits juste un peu moins frais sont vendus Ã  rabais au centre du magasin. Super sÃ©lection de fromages et beaucoup d'options vÃ©gane (plus qu'une sorte de tempeh, faut le faire!). On trouve pas mal de tout, mais en tant que vÃ©gÃ©talienne, je suis ravie avec leur sÃ©lection de produits. :)</t>
  </si>
  <si>
    <t>locaux,la,vendus,Super,qu'une,mal,</t>
  </si>
  <si>
    <t>fvJIG9lphWyF_YzzNj8OXg</t>
  </si>
  <si>
    <t>lpnuObNKbkH8usnUSqNcjg</t>
  </si>
  <si>
    <t>J'avais entendu parler de leur lattÃ© Ã  la citrouille vegan (denrÃ©e rare!). J'ai commandÃ© avec lait d'amandes et j'ai a-do-rÃ©. C'Ã©tait le meilleur cafÃ© que j'ai bu depuis longtemps (et j'ai moi-mÃªme Ã©tÃ© barista pendant des annÃ©es, je sais de quoi je parle). J'ai entendu dire que leur lait d'amandes Ã©tait fait maison, ce qui peut expliquer pourquoi il Ã©tait si crÃ©meux! J'allais souvent au cafÃ© VolÃ¢ne qui occupait ce local autrefois, et on a encore davantage gagnÃ© en qualitÃ©! Bravo Cafellini, vous mÃ©ritez votre bonne rÃ©putation.</t>
  </si>
  <si>
    <t>citrouille,rare,lait,depuis,Ã©tÃ©,lait,Ã©tait,Ã©tait,cafÃ©,local,encore,vous,</t>
  </si>
  <si>
    <t>hjfcgJJ5sERUXdS0rekDCQ</t>
  </si>
  <si>
    <t>VNRxeoZip6pUf5pwMgrfbA</t>
  </si>
  <si>
    <t>Oh. My. God. Je crois que j'ai trouvÃ© ce que je demanderais comme dernier repas sur Terre. Sushi Momo revisite le sushi comme personne! De la gastronomie vÃ©gane comme je l'aime  La table d'hÃ´te vaut la peine (Environ 30$ par personne) surtout si vous n'Ãªtes pas familier avec le menu; Ã§a donne un beau survol du menu. TrÃ¨s excitant! Fabuleuses prÃ©sentations. Le tartare de betteraves est surprenant et dÃ©licieux! Message aux omnivores: le poisson ne vous manquera pas!\n\nLeur nouvel emplacement est un peu plus grand qu'avant et Ã  proximitÃ© du mÃ©tro Sherbrooke. Un conseil cependant: rÃ©servez! C'est plein Ã  craquer mÃªme les soirs de semaine!</t>
  </si>
  <si>
    <t>My,dernier,revisite,gastronomie,vÃ©gane,la,par,vous,est,vous,grand,qu'avant,C'est,30</t>
  </si>
  <si>
    <t>jmW42bIYfy4-YYOl9uKARg</t>
  </si>
  <si>
    <t>YPavuOh2XsnRbLfl0DH2lQ</t>
  </si>
  <si>
    <t>I just had the best fried chicken omelette, ever! It did take a while for the food to come out but it was well worth the wait. The service was fantastic for it being 7am. I have been here several times and this location never fails to impress.</t>
  </si>
  <si>
    <t>best,worth,fantastic,several,7</t>
  </si>
  <si>
    <t>_Yxi54efPi1GokX01pjXuA</t>
  </si>
  <si>
    <t>All 5 stars are for their happy hour. This particular location rocks because of Sean (the head bartender). Drinks are awesome all the time and food, especially the prime burger that never fails to impress. Happy hour is Mon thru Fri from 5-7!</t>
  </si>
  <si>
    <t>their,happy,particular,awesome,all,prime,that,Happy,5,5,7</t>
  </si>
  <si>
    <t>hXwpMSZaonhYUVgQOmq4og</t>
  </si>
  <si>
    <t>3JxKzWquEbPC3yPIfoCiLw</t>
  </si>
  <si>
    <t>I'm not a huge fan of Chinese food but when I do want some I come here. Found this place 2 years ago. They are very consistent. Food and service are both very good. Haven't had a bad experience yet. Def recommend this place to all Chinese food lovers.</t>
  </si>
  <si>
    <t>huge,Chinese,consistent,good,bad,Chinese,2</t>
  </si>
  <si>
    <t>b_Phl5T76MvnDtsoUsBBBw</t>
  </si>
  <si>
    <t>YstdDnNa6h_ms3Ys7Pz4uQ</t>
  </si>
  <si>
    <t>For a chain restaurant.. This particular location is amazing! Both food and service. I always order the mussels as an appetizer and it's delicious and last night was the best we had! Yummo!! Also had their Sicilian soup, spaghetti, Alfredo's, and pork chop entrees. I love the pastas because it tastes like it's made fresh. Very light. Not like Olive Garden or Oreganos. Carrabas is a top pick for Italian family dinner nights. This place would be an awesome 5 stars if their house wines are on point but I'm also a wine snob so...</t>
  </si>
  <si>
    <t>particular,amazing,delicious,last,best,their,Sicilian,fresh,top,Italian,awesome,their,5</t>
  </si>
  <si>
    <t>VCHhPpCvzV0jDegrXQmNZw</t>
  </si>
  <si>
    <t>SurnOSM2bVVN4-Js3G23RQ</t>
  </si>
  <si>
    <t>Great little place to have lunch! The restaurant itself is small though and they didn't have room so we sat outside. It was a 100 degrees today but it wasn't bad. We sat at the bar where they have the mists so it kept us cool. Service, food and drinks were all fantastic. Would've given them 5 stars for my first visit except the hosts was hesitant to give us a seat inside even though we saw seatings. Probably wouldn't come during the summers if there's no seating even though they have great summer dishes but will return during the fall and winters.</t>
  </si>
  <si>
    <t>Great,little,small,bad,cool,fantastic,my,first,hesitant,great,100,5</t>
  </si>
  <si>
    <t>j8FvinGd4acUgX4p--gj6g</t>
  </si>
  <si>
    <t>dNr7VKRti8dXWE-jzfVBtQ</t>
  </si>
  <si>
    <t>I wouldn't say I dislike this place. But I don't love it. Been here a few times because I have friends who live close by. Great meeting place for a beer but food is mediocre. Although I enjoyed their wings. It was smoky and melts off the bone. Never had wings like that. I would give this place a 2.5 to 3 stars. I don't like the idea of all the birds being caged up. It's the theme of the restaurant but it's really hot out and the water wasn't changed out for them the last time I was there. Please properly tend to them!</t>
  </si>
  <si>
    <t>few,Great,mediocre,their,smoky,all,hot,last,2.5,3</t>
  </si>
  <si>
    <t>CKy-i-Ehx0gXVZwLK9by0Q</t>
  </si>
  <si>
    <t>RtnTbhWYw4QjKhoTBV37OA</t>
  </si>
  <si>
    <t>I've been coming to this location sporadically for a few years. BEST place to try beers (they have over 150) Food is mediocre. Prices are decent. It's busy but the bar and restaurant is huge so plenty of space for everyone. The service is random. Sometimes good, sometimes okay and rarely bad. But it's worth it if you are a beer drinker. They also have a good variety of food listed for happy hour. Not all bad for a chain and pretty consistent. Will always come here if I'm in the area and in the mood to drink beer. I would give it 3-4 stars. Cheers!!</t>
  </si>
  <si>
    <t>few,BEST,mediocre,decent,busy,huge,plenty,random,good,bad,worth,good,happy,bad,consistent,150,3,4</t>
  </si>
  <si>
    <t>PCBt7u4UCUA7FWta38QvEQ</t>
  </si>
  <si>
    <t>Kq8v2R5g9cpQF7QRSlQOMw</t>
  </si>
  <si>
    <t>5 stars for the capastrami sandwich. Freakin delicious! And I'm not a fan of cole slaw. I've actually had their sandwiches before but only in Vegas locations. Decided to come here today and was very pleased. Service was friendly and speedy. According to the reviews.. I will be back to try the Bobbi sandwich. Yummo!</t>
  </si>
  <si>
    <t>capastrami,delicious,their,pleased,friendly,speedy,5</t>
  </si>
  <si>
    <t>rJAJxpWSXNCphKtwrVRwIw</t>
  </si>
  <si>
    <t>1aVqiz43klXaFJUUx0H5fw</t>
  </si>
  <si>
    <t>Love this Dutch Bros and love their products! But please serve faster! I give myself 20 mins to get my drinks in the morning before work and I'm late, every time. Shouldn't there be limitations for small talk. \Hi, how are you?\ \ I'm good. Thank you.\ \Here's your coffee..\ \Ok, have a nice day\ \bye\ ugh all the hype is great but keep it simple. Geez..</t>
  </si>
  <si>
    <t>their,my,late,small,\Hi,good,your,\,nice,all,great,simple,20</t>
  </si>
  <si>
    <t>n177lNO6lEC1-6aOMU_5Qw</t>
  </si>
  <si>
    <t>UkqdcwYv6_c-yW1JPCKlUA</t>
  </si>
  <si>
    <t>I come here wkly for breakfast. It's pretty busy so sometimes there's a wait but it's worth it. This place is awesome. Both service and food.</t>
  </si>
  <si>
    <t>busy,worth,awesome,</t>
  </si>
  <si>
    <t>BgLvnyBrgcEDxxEewvsP6A</t>
  </si>
  <si>
    <t>J5puhDnVL9WetWnWWDMhQw</t>
  </si>
  <si>
    <t>I WAS a regular customer at Grano's and am super disappointed that I will never return there again.  I am rating this review a 2\/5 because the food is so delicious here and I could never say anything bad about how hot and fresh and tasty each dish I've tried is. And I have had most of the menu items, as well as many of the daily specials.  The prices I think are also reasonable.  Let me get on to why I will NEVER return.  \nI was here for my sister's birthday dinner.  The service was adequate throughout the night which is as expected as I wouldn't say they are known for their service.  At the end of the night, we paid the bill and were ready to leave when the owner\/manager called us over.  She claimed that we did not tip enough (note that there was no specified tip amount added to the bill, therefore tipping for service is at the customer's discretion).  She claimed we tipped only a nominal amount.  All the customers in the restaurant were staring at us.  We recounted the bill with her and she realized that she had COUNTED WRONG.  THEN, she had the nerve to say that usually the tip should be 20%.  Well excuse me, but when did a tip become a specified percentage.  Should a tip not be based on service received?  Is it not at the discretion of the customer?  We believed that a tip of 15% on the AFTER TAX amount was adequate for the adequate service we received.  \nIf it was expected of us, then perhaps they should have put it into their bill so there would be no argument. We were so horrified and disgusted that one of my party ended up throwing in an extra $20 to save argument and we left. Unfortunately, we won't be returning again. If I had not had so much wine at dinner, I probably would have lost it on her, and refused to tip extra since I don't think it is the law to leave 20% tip.  Grano's - you get tipped what you deserve. If you don't like that, then put it into the price to save yourself the trouble of telling customers that you DESERVE to get 20% tip.  After coming here regularly for 2 years, I will not be returning. I have referred MANY customers to this restaurant and now none of us will ever come back.</t>
  </si>
  <si>
    <t>regular,disappointed,delicious,bad,hot,fresh,tasty,most,many,daily,reasonable,my,adequate,which,their,ready,enough,specified,nominal,All,specified,adequate,adequate,their,horrified,my,extra,much,extra,that,MANY,2\/5,20,15,one,20,20,20,2</t>
  </si>
  <si>
    <t>26Y5FdOSfpDtiKwpPW1Fmw</t>
  </si>
  <si>
    <t>RruVXr3L6G5RplZ_PtDNuA</t>
  </si>
  <si>
    <t>I would give this zero stars, except that's not an option.\n\nMade reservations online for dinner on Friday March 15.  Drove 45 minutes from downtown Toronto, only to find a sign on the door that says \Closed for inventory count\.\n\nAre you kidding me?! It's a Friday night, they were taking reservations and it's not even month\/year-end - and they're going to close the restaurant and not notify customers on the website or stop taking reservations?  I don't really believe that they were closed for inventory on a Friday night - that's just bad business practice especially not telling customers who made reservations...is this restaurant still open or has it gone out of business?  \n\nGoes to show the kind of service you can expect, based on management's example, if you were to ever eat here\n\nNo thanks - I won't be trying again - I'll have better luck driving to Buffalo which is the next closest one.\n\nLesson learned - no more trecking to the 'burbs for a meal.</t>
  </si>
  <si>
    <t>that,bad,better,which,next,closest,more,zero,15,45</t>
  </si>
  <si>
    <t>e-LFZxP4E3yp5cMqQSHtXw</t>
  </si>
  <si>
    <t>B70iTJjcPkuYn8ouUewWgw</t>
  </si>
  <si>
    <t>Came here on  Tuesday night - we made reservations for 6pm (other than 6pm seatings for dinner, they take walk ins only). The restaurant was pretty busy for a weeknight.\nI love that their house red and white wines are only $1 an ounce and can be ordered in any increments.  This is a huge plus :)\n\nThe eggplant parmesan special was delicious - very cheesy. The sage butter pumpkin agnolotti was fantastic - the pumpkin filling was so tasty and the sage butter sauce was to die for (it's REALLY butter-y which I loved but for those of you looking for something healthier...perhaps not the best option).  Also really enjoyed the crema cotta dessert which is a small portion of a creme brulee type dessert w\/ a slight coffee flavour.\n\nService was also very good!  Place is slightly loud with tables very close together, so don't expect a quiet romantic dinner.\n\nWould definitely recommend for a reasonable priced Italian meal with decent sized portions and yummy food.</t>
  </si>
  <si>
    <t>other,busy,that,their,red,white,huge,eggplant,parmesan,delicious,fantastic,tasty,which,healthier,best,which,small,slight,good,loud,close,quiet,reasonable,Italian,decent,sized,yummy,6,6,1,w\/</t>
  </si>
  <si>
    <t>Djyt04LWHXN0-c_BdVLZFA</t>
  </si>
  <si>
    <t>I'd have to say...you should probably avoid the food and just come here for drinks. \nMy friends had drinks, but I just wanted to have something to eat so my rating is solely on the apps we had!\nThe cheese fondue was downright SAD.  Consensus was that it tasted like melted processed cheese.  The bread it came with was stale.  The potato rosti was good but it only came with a few pieces.  \nThe burger sliders were good, and I enjoyed the chicken wings though not worth what we paid for them!  The flatiron steak cones were not to my liking - strange sauces and hardly any meat but tons of stranger vegetables..pickled vegetables...</t>
  </si>
  <si>
    <t>\nMy,my,stale,good,few,\nThe,good,worth,my,strange,stranger,</t>
  </si>
  <si>
    <t>qwZ-7AgsvcK5vXJ381kZ9A</t>
  </si>
  <si>
    <t>KS_d3F_eIA6iTo6Wtj2O_w</t>
  </si>
  <si>
    <t>This place gets a sober 2 stars...and a drunk 3 stars.  I say this because after a solid night of dancing and drinking I'm starving and a greasy cheesey poutine is always a good idea. But in reality the poutines here are not that great.  Sure there are curds, but even after paying for extra curds, it hardly looks like extra curds (I was so skeptical I had to ask the girl there whether there were in fact, extra curds).  The fries are a bit on the soggy\/undercooked side.  The gravy is plentiful though, which is an obvious plus.  Not the best poutine I've ever had, but I continue to buy poutines here as the locations are conveniently located to bars and open late!</t>
  </si>
  <si>
    <t>sober,drunk,solid,cheesey,good,great,extra,extra,skeptical,extra,plentiful,which,obvious,best,2,3</t>
  </si>
  <si>
    <t>PADc04ex8swpSlcVyEonbA</t>
  </si>
  <si>
    <t>0gOE-DJOhWavRI6qQryGhA</t>
  </si>
  <si>
    <t>Came here for brunch on the weekend. There is a sidewalk patio and a small second story patio.  It was pretty packed by noon (Sunday).\nI really don't have anything bad to say. The food was good, especially the hash browns - I love when they're fried and crispy on the outside.  It's not a fancy pants foodie brunch place, but this is reflected in the fairly decent prices for the location of the restaurant.\nThe classic eggs benny was just that...classic. The bacon cheddar waffle with the apple butter was also really tasty.\nThe Caesars were really good although you'd never guess there was a double shot of vodka in there! Can't go wrong for $6.50.\nI will definitely be back here as the weather gets better and I can enjoy the sunny patio!</t>
  </si>
  <si>
    <t>small,second,bad,good,fancy,brunch,decent,classic,benny,classic,good,double,wrong,better,sunny,6.50.\nI</t>
  </si>
  <si>
    <t>vni8_7OXJrJiDcWkpaQ1Zg</t>
  </si>
  <si>
    <t>gAt8Vbrf4FiLqLIhkA4bZg</t>
  </si>
  <si>
    <t>Sunny patio in the back of the restaurant is perfect for after work drinks and food!\nMy friend and I ordered quite a few dishes to share.\nMy fave was the grilled octopus skewers (first time trying octopus!) with the sausage.\nThe sauce was super tasty and the octopus was tender and grilled perfectly.\nI thought the patatas bravas were okay - I've had better.\nI also liked the fried manchego cheese a lot!\nWe also ordered bacon covered dates, ceviche, avocado fries, arugula salad and churros.  All were good but were not incredibly amazing making me crave more. \nThe white wine sangria is also really tasty.\nAlso, maybe I was extra hungry that day, but I wasn't really full afterwards. I think this place is a bit cheaper than other tapas bars I've been to but the portion sizes are also smaller.</t>
  </si>
  <si>
    <t>Sunny,perfect,quite,few,fave,first,tender,okay,good,amazing,more,white,hungry,full,cheaper,other,smaller,</t>
  </si>
  <si>
    <t>3xS0QpwYlVZY9VPMPEyIfw</t>
  </si>
  <si>
    <t>DQf63-KJ25m-kDIMto614g</t>
  </si>
  <si>
    <t>I have to say...the service here is not great. But that's not why we came here. We came for the food, with low expectations for service.  Once you have eaten your meal, you will forget the horrible service because your belly will be soo happy.\n\nDefinitely get the two french toasts on the regular menu (the savoury which has brie and apples, and the sweet, which has carmelized bananas - this was my FAVE dish). I can't remember the names of the specials our group ordered but the mexican-ish one was a big hit and the one with cornmeal pancakes was also good.\nDo avoid the old white cheddar sandwich (regular menu) - it sounds good but I think I expected the cheddar to be all melty and the sandwich to be warm. It was neither melty nor warm....\n\nThe wait was about 45 minutes around noon on Saturday. Even so, I'd come back and wait again...just for that french toast! I had to knock a star off for the service or it would have been a 5 star :)</t>
  </si>
  <si>
    <t>great,low,your,horrible,your,french,regular,which,sweet,which,my,our,mexican,big,old,white,regular,good,melty,warm,melty,warm,french,two,45,5</t>
  </si>
  <si>
    <t>zjtP3jeWKzZ6hhH6BYB29Q</t>
  </si>
  <si>
    <t>OBG1j517k7aZRNC1HAL0TA</t>
  </si>
  <si>
    <t>Brunch here was amazing!  Not inexpensive, but the quality of ingredients is obvious. The braised beef hash was really flavourful.  The fabbrica benny was also very good. The decor here is really nice too. No issues with service.</t>
  </si>
  <si>
    <t>amazing,inexpensive,obvious,braised,flavourful,fabbrica,good,nice,</t>
  </si>
  <si>
    <t>UB0xCIHr3bXZ6ZnQfcWFcw</t>
  </si>
  <si>
    <t>0uMK11Hq5pTLyxLE1lWRzQ</t>
  </si>
  <si>
    <t>The food here was a huge disappointment, but the atmosphere and decor of this place is great for drinks.\nI had high expectations as I've been to other Susur Lee restaurants and have enjoyed the dishes and felt that they were worth the cost.\nHowever, at Fring's I felt that everything was overpriced for what it was - as in, none of the dishes were special. Just okay.  \nWe had the mushroom and prosciutto toast, organic salmon crudo (the salmon was not that fresh), susur burger (pretty good, but no better than Burger Priest and double the price?), sourthern spicy maple fried chicken (way too much batter compared to chicken, and not spicy at all?).</t>
  </si>
  <si>
    <t>huge,great,high,other,worth,special,organic,fresh,good,better,spicy,much,spicy,drinks.\nI</t>
  </si>
  <si>
    <t>l-RW1AZYY3SVEyhsMFDH8g</t>
  </si>
  <si>
    <t>XnJeadLrlj9AZB8qSdIR2Q</t>
  </si>
  <si>
    <t>This is the finest restaurant in the country bar none. Quite possibly, the best restaurant in the world.</t>
  </si>
  <si>
    <t>finest,best,</t>
  </si>
  <si>
    <t>elnUb37q11e3iZ-rFFsrzA</t>
  </si>
  <si>
    <t>yp2nRId4v-bDtrYl5A3F-g</t>
  </si>
  <si>
    <t>What can I possibly say about Nittaya's? Yes, it's a hidden gem. Yes, the food is SO good that I want to stand up, jump up and down, and shout to the whole world. But more so than that, it is divine. The food is perfect, and this is no exaggeration. This is the best restaurant to open off Strip in years. Worthy of note, everything on the menu, but especially the Whitefish Cake, the Lamb Chops, and the Cream Puffs. Service is outstanding, friendly, and attentive. My water glass never reached the halfway mark, and we sat on the patio. All that is left to say now is don't walk, RUN as soon as possible to Nittaya's Secret Kitchen, which as soon as word gets out, will not be so secret anymore. ;)</t>
  </si>
  <si>
    <t>hidden,good,whole,divine,perfect,best,outstanding,friendly,attentive,My,that,possible,which,secret,</t>
  </si>
  <si>
    <t>x-LpiOnb6UlyGsjqZj4ydw</t>
  </si>
  <si>
    <t>S2bGqPoTjUc2ywC9FYuBsw</t>
  </si>
  <si>
    <t>Very impressed. The more casual side of DJT, but blown away nonetheless.</t>
  </si>
  <si>
    <t>impressed,casual,</t>
  </si>
  <si>
    <t>ipB-0QEgkw8sIMT-sh4_Cw</t>
  </si>
  <si>
    <t>XvvAibC7mVCtV6ckCkoTJA</t>
  </si>
  <si>
    <t>This is the first Givenchy store to open in the United States! Located at the Wynn Esplanade, the store is brand new and absolutely stunning. A friend and I went in to browse today and we're not pressured at all. There was a very nice employee working, who did not follow us around or speak in a condescending tone, as is the case with most high fashion designer stores. He was very helpful and assisted us in trying on some of the jackets. Love this store! We will definitely return when we have the cash. lol</t>
  </si>
  <si>
    <t>first,new,stunning,nice,most,high,helpful,</t>
  </si>
  <si>
    <t>hhg44XFIiOegF07rU3Ug-g</t>
  </si>
  <si>
    <t>vODRdJ1PQNWopKAdRZL2lw</t>
  </si>
  <si>
    <t>This Walgreens is great! Very nice, very clean, very well maintained and stocked. The staff is quite helpful.</t>
  </si>
  <si>
    <t>great,nice,clean,helpful,</t>
  </si>
  <si>
    <t>bYBQ2zEhinDd39Qth69BTQ</t>
  </si>
  <si>
    <t>wkChwNgC7YSc8KZgXiGT0Q</t>
  </si>
  <si>
    <t>This is easily my favorite lounge in the States. You cannot beat the view here. I've been in places with floor to ceiling glass before, but Skyfall seems to take the floor out from underneath you. I'm not kidding- the view is extraordinary. The cocktails are also too notch. Service is generally good, can be hit-or-miss at times, but you won't really care once you're there. The bar is not too expensive, but extremely classy. There is also a nice outdoor patio overlooking the Strip. Overall, I highly recommend this lounge!</t>
  </si>
  <si>
    <t>my,favorite,kidding-,extraordinary,good,expensive,classy,nice,outdoor,</t>
  </si>
  <si>
    <t>jdvLJj1Wb6r-XQkq2mdtng</t>
  </si>
  <si>
    <t>NpWfF5QCITY61TT4MxzXIg</t>
  </si>
  <si>
    <t>Very, very beautiful loft homes with stunning city views! The building is very quiet, located in an affluent Henderson suburb. It is conveniently located near GVR, shopping, and dining. If there was any complaint it would be that the building is fairly far from the center of the city itself, and about a 15 minute drive (depending on traffic) from the Strip. All in all, however, the Vantage Lofts are beautiful, quiet, and luxurious. Highly recommended!</t>
  </si>
  <si>
    <t>beautiful,stunning,quiet,affluent,beautiful,quiet,luxurious,15</t>
  </si>
  <si>
    <t>0aDaTYx780Rh5tzG1Sj2Iw</t>
  </si>
  <si>
    <t>They respond fairly quickly! They got back to us often and rescued a dog that was being neglected within 24 hours. Thank you!</t>
  </si>
  <si>
    <t>that,24</t>
  </si>
  <si>
    <t>iSXPG-zNU_E9iEDN109WSw</t>
  </si>
  <si>
    <t>296PZdxSrtH08EUwCsOKMw</t>
  </si>
  <si>
    <t>Amazing experience! Very classy and all around well executed gourmet room. Loved the ambience and menu! Staff were extremely professional and courteous, and even provided an extra light to help read the menu. Highly recommend!</t>
  </si>
  <si>
    <t>Amazing,classy,professional,courteous,extra,</t>
  </si>
  <si>
    <t>9MsMiKszuXsshO3dQ7BtHA</t>
  </si>
  <si>
    <t>eb31LLI9QhMbtjBlkyx7VA</t>
  </si>
  <si>
    <t>Boring course! Clubhouse is also terrible. Open to the public and not well maintained, the course seems to wind in between long stretches of homes without a single tree in sight - just wide open thoroughfares without any challenge or distinction to them. Service at the clubhouse is awful. Not recommended!</t>
  </si>
  <si>
    <t>Boring,terrible,Open,long,single,wide,open,awful,</t>
  </si>
  <si>
    <t>AMpDBKlatAfRQXEKK_z74A</t>
  </si>
  <si>
    <t>pEtFNFqcNT6mKeMhBgOLcA</t>
  </si>
  <si>
    <t>I had written this review prior and just realized it was written on the wrong location! There is another \Nails by Andy\ So here it is... and as a follow up, yes, they are always busy. However, they had many more techs the other times I went in after the review. So just a very short wait. This nail salon is further than the other ones near me but it's worth the trip. It's my new spot! Thanks Andy!\n\nLove this place! It can be so hard to find a nice place to get your nails done and not have to wait too long. This place is clean and newly decorated. Andy did my nails and I forget the gentleman who did my pedi, but he was very nice, and I got such a long massage! Andy was nice and did an excellent job on my nails. Typically, around the 9th or 10th day my nails start to look eh and I get them done again around the 14th day. It is now the 14th day and honestly I could go another week or so without getting them done! But I'm still going to go because it's so enjoyable! \nThe only slight negative would be that they were very busy and I had to wait a bit for my nails... it was memorial day weekend and they were short staffed so I'm sure it's not typical for them. We'll see!</t>
  </si>
  <si>
    <t>wrong,busy,many,more,other,short,further,other,worth,my,new,hard,nice,your,clean,my,my,nice,such,long,nice,excellent,my,9th,10th,my,14th,14th,enjoyable,slight,negative,busy,my,memorial,short,sure,typical,</t>
  </si>
  <si>
    <t>hRZnx0wbGdI7Ie-2G0V2QA</t>
  </si>
  <si>
    <t>5f8Z8aBL3losMdzyABeFbQ</t>
  </si>
  <si>
    <t>I went here for a Saturday 8:00 class. Loved it! It was my first time doing Hot Yoga. I tried Yoga once at LA Fitness but that doesn't really count... I was cheerfully welcomed and immediately felt comfortable. I was shown around and explained what to expect by Patty and Emily.  The studio was clean, modern, and spa like. The actual class was amazing! I work out 5 days a week and I have a pretty good routine. I lift 3x a week and run 3-4 miles 2x a week. This Hot Yoga session was tough! I was sweating more during the class than with my 4 mile runs! It seems like it is going to be a great addition to my routine and I'm very excited to make it a part of my life!\nThanks Patty and Emily for making my experience amazing! I'll be back!!</t>
  </si>
  <si>
    <t>my,first,comfortable,clean,modern,actual,amazing,good,tough,my,great,my,excited,my,my,amazing,8:00,5,3x,3,4,2x,4</t>
  </si>
  <si>
    <t>M2HQcxuhnrJuhFuBxzv7mA</t>
  </si>
  <si>
    <t>kImf4ivgHInr7kTTJWaVhg</t>
  </si>
  <si>
    <t>Yum! Very good sushi for a great price! Chefs are very friendly and remember you. Atmosphere is alright, I always sit at the sushi bar area.</t>
  </si>
  <si>
    <t>good,great,friendly,alright,</t>
  </si>
  <si>
    <t>ZAo3zkcvpqfPI0cPMOSUVA</t>
  </si>
  <si>
    <t>This location is unique. Definitely looks like it was not originally built as a Mellow Mushroom, more upscale for a pizza place. We like to get the whole wheat pizza, and pretzels with beer cheese. FYI, the pretzels are whole pretzels, not little pieces like at the Tempe location . It was just two of us so we totally felt like little oinkers with 6 big pretzels and a pizza! Lol! The pretzels are made from their dough so I'm sure the 4 were taking home will be really good left over. We made sure to ask to take home some of the beer cheese because it is the BEST. The only negative is that we sat waiting for our sever without waters for almost 15 minutes, seems no one knew who's table we were. However, I will not give 1 less star because they quickly remedied this problem when my husband asked to talk to the manager. Overall, good place and we'll be back (on next cheat day) :-)</t>
  </si>
  <si>
    <t>unique,upscale,whole,whole,little,little,big,their,sure,good,sure,only,negative,our,less,my,good,next,two,6,4,15,1</t>
  </si>
  <si>
    <t>SNWFJ4tbH-tInlNi0vSGag</t>
  </si>
  <si>
    <t>8CSp_Zt1xbwFOkDOzu1jWA</t>
  </si>
  <si>
    <t>Michelle does a great job! She is very sweet as well. I got my eyelash extensions done by her initially and just went back for the fill. They look great, feel nice, and the fill only took 1.5 hours! Pricing is fair. She also offers a \Facial Club\ which I will be doing monthly. Her spa is in a nice area in Gilbert, it is a bit hard to find though! It's located in the center East part of the parking lot, the front is the big round cement wall. If you have issues call and she'll come out though so no worries. Overall, I'd say yes! Give Michelle a call for your beauty needs!</t>
  </si>
  <si>
    <t>great,sweet,my,great,nice,fair,\Facial,which,Her,nice,hard,big,round,your,1.5</t>
  </si>
  <si>
    <t>HBUTFAa3BCjoIOm0BMzMfg</t>
  </si>
  <si>
    <t>EhtKeNUGGWnjsCLIhCD1jQ</t>
  </si>
  <si>
    <t>Well, besides the smoke smell of every casino this place was nice. I've only been gambling 3 times in my life and can't stand smoke so possibly this wasn't the very best idea of mine! LOL!  We had fun even after loosing $300. They have a variety of machines and the place is clean. When you sign up for the Wild Horse Pass card you get $10 free bonus play. The atmosphere is bright, loud, clean, and stinky. The food area closes at like 10:00 PM which we thought was odd. Typically people would drink and then eat right? You'd think they'd want to stay open and rake in the cash! We wanted to eat before having a drink and the only thing open was the place where we could get a sandwich and fries... husband wanted pizza. The food was okay, the fries were huge and there was a lot of them. I had a cosmo at the bar in the middle of the machines, it was really good. My biggest complaint was the \type\ of people there. Seemed a bit trashy and drugged up. There was even a chic walking around who was obviously high as a kite and no one escorted her out.. that I know of at least. The types of people and whether or not they are on drugs is not the casinos problem. I still give 4 stars because I really cannot take that into consideration too much. Good place to go gamble if you randomly get in the mood as I did and live in the Ahwatukee\/Chandler area.</t>
  </si>
  <si>
    <t>nice,my,best,clean,free,bright,loud,clean,stinky,which,odd,right,open,only,open,okay,huge,good,My,biggest,trashy,chic,high,least,much,Good,3,300,10,10:00,4</t>
  </si>
  <si>
    <t>KPk94mrrctdxSQEYtt39mw</t>
  </si>
  <si>
    <t>QfCX2J3dngH6gFVjArHn4g</t>
  </si>
  <si>
    <t>I really like this Ulta location. I've been to many of their locations and I'll say this is my fave because of where it's at. It's surrounded by nice places like Jareds, Zoe's kitchen, Roy's, and some vegan smoothie place. Manager said hello when we walked in and I was offered assistance, I know where everything is at though so I declined. I do really wish the $3.50 member coupons could actually be used on the items I purchase, like Pur Minerals. Overall, clean and friendly location that I'd recommend.</t>
  </si>
  <si>
    <t>many,their,my,nice,clean,friendly,that,3.50</t>
  </si>
  <si>
    <t>Lw7keZH_3innyvgw7SUIFw</t>
  </si>
  <si>
    <t>HwEDsb1xtRBTuFwATTRjpA</t>
  </si>
  <si>
    <t>I love the Cheesecake Factory. The best thing about this restaurant is the amount of items on their menu. They literally have something for every body. They have a Skinnylicious menu, which is what I always order from. You can order your appetizers, main course, desert, and drinks from this menu. The cheesecake is to die for and I have a couple favorite. Right now my two favorites are Vanilla Bean and Tuxedo, I'm classic with cheesecake and ice-cream. This location was nice. It's very convenient seeing that it's attached to the mall. I wouldn't come her on a dinner date due to that reason but it's perfect for after your shopping trip. A lot better than the food court! Customer service was good, nothing special but nothing bad either. Overall, I'd recommend this location for a day after shopping.</t>
  </si>
  <si>
    <t>best,their,Skinnylicious,which,your,main,favorite,my,classic,nice,convenient,due,perfect,your,better,good,special,bad,two</t>
  </si>
  <si>
    <t>ahZbP3tI0w2ZuHYt_xVBng</t>
  </si>
  <si>
    <t>nCjdK9tK1n122KV7xXWDDw</t>
  </si>
  <si>
    <t>It has now been 4 months since my services and I couldn't be more satisfied. I only had 20 units of botox when I went so after 4 months I am wanting to make an appointment soon. The time frame averages 6 months but that applies primarily to results from more units. I did have a minor issue during the first month in which I called to see what my options were. It was handled within 1 day, professionally and to my full satisfaction. I see others have left negative reviews in which I personally saw no merit. Just like a hair stylist or gym, we don't all have the same taste so possibly it wasn't a good fit. However, for me, a professional who works in management and customer service, I highly recommend Dr. Nadir and her team. I actually drive from North Scottsdale to see her!</t>
  </si>
  <si>
    <t>my,satisfied,more,minor,first,which,my,my,full,negative,which,same,good,her,4,20,4,6,1</t>
  </si>
  <si>
    <t>7pfPZBaBlyTrKDGUXZCIEQ</t>
  </si>
  <si>
    <t>Q4pg6LcRCYMlml-5jg4Z5Q</t>
  </si>
  <si>
    <t>We were very glad we stopped by here. We needed a healthy but hearty post Hike brunch. It's located in the quarter which is nice and convenient. They have a huge variety of options on the menu from light to the huge protein pancake I got. I'd say this brunch spot is a nicer version of Snooze, although I do love Snooze too! They have alcohol as well if AM drinks are your thing. Just don't be like dude next to me and down 3 in 15 minutes, not cool.</t>
  </si>
  <si>
    <t>glad,healthy,hearty,which,nice,convenient,huge,huge,nicer,your,cool,3,15</t>
  </si>
  <si>
    <t>_H8Y5ATKuPtx-DB23q2rSA</t>
  </si>
  <si>
    <t>-C-l8EHSLXtZZVfUAUhsPA</t>
  </si>
  <si>
    <t>HYTqzvqIG9ehLKQWVKCp4w</t>
  </si>
  <si>
    <t>5 stars to our favorite masseuse, Marisol!\n\nShe addresses what needs attention and surprises you when she hits a spot that you don't really pay attention to! She's really nice and does a great job!\n\nNow my review on my recent experience..\n\nI'm really not feeling the front desk staff.. Somewhat unprofessional, loud, nonstop laughing, nonstop whispers (which I don't understand if they were talking sh*t about people). \n\nI have a membership and had roll over hours. So I decided to use it for a facial instead of a massage.\n\nWas told to come in early to fill paperwork out because it would be my first time.\nCame in 15 mins early.. \nWaited 20 mins before saying something.. Front desk says person to do my facial is running late... Another 20 mins passed, still haven't called to go back, and still no paperwork. Supposedly the person to do facial had told the front desk to give me a call that she'd be running late.. No phone call was received nor made. That was pretty irking!!\n\nSarah finally called me back.. \nAnd she was great! Explained everything thoroughly, was gentle, and made me feel comfortable for my first facial! She answered all questions and eased up my concerns!\n\nI will keep coming back for the masseuses and estheticians.. But I don't know about dealing with the front desk..</t>
  </si>
  <si>
    <t>our,favorite,that,nice,great,my,my,recent,front,unprofessional,loud,nonstop,nonstop,which,facial,my,first,\nWaited,my,facial,front,great,Explained,gentle,comfortable,my,first,my,front,5,15,20,20</t>
  </si>
  <si>
    <t>lzFC47P9rRIr0ms-pNRx3g</t>
  </si>
  <si>
    <t>hgWMxKhrnOUd3m5nOUBIkA</t>
  </si>
  <si>
    <t>By far my favorite LVAC location! Plus it's pretty close to work and home.\n\nGreat location, up to date, great locker room space, friendly staff, and great classes!\n\nI like the separate women's gym.. For those days when you're trying to be by yourself and away from the big crowd! \n\nThursdays at 545pm is Alan's class - 8Strikes -- kickboxing &amp; plyometrics all in one! Be prepared to sweat!\n\nOther than the fact that the gym gets soooo busy (&amp; you're having to wait for a machine sometimes) still a great gym!</t>
  </si>
  <si>
    <t>my,favorite,close,great,friendly,great,separate,big,prepared,soooo,busy,great,one</t>
  </si>
  <si>
    <t>TqPBQRT3JrnCwAkInaL6Og</t>
  </si>
  <si>
    <t>Located inside the District at Green Valley Ranch.. Rachel's Kitchen has never disappointed me!\n\nSmall, up-to-date, cute restaurant. Friendly staff and good service!\n\nThey have breakfast and lunch items to choose from! Wraps, sandwiches, pastas, salads, etc. My favorite items have to be their pastas -- either Signature or Garden Pasta, substituted with their gluten-free quinoa pasta! Very tasty, healthy food!\n\nSuggested for your reps to bring this in the office for lunch meetings and such!</t>
  </si>
  <si>
    <t>cute,Friendly,My,favorite,their,their,gluten,free,tasty,healthy,your,such,</t>
  </si>
  <si>
    <t>jGBiCXTKPCy4JRNGken5fQ</t>
  </si>
  <si>
    <t>p8HvhJZ-_EHhmUVmZN15gg</t>
  </si>
  <si>
    <t>My favorite Zupas by far!!\nFirst time here I was impressed! The staff was everywhere to be found-- one person opened the door and greeted you right away, one person was there to help with suggestions or questions about the food, people going down the \assembly line\ when ordering and a few more at the register! \n\nThey have a good list of soups, salads and sandwiches to choose from -- and if you want you can do a combo, you choose two for $7.99! \n\nI'm not a salad fan at all .. but I LOVE CAFE ZUPAS salads! I can seriously eat it all day! The few salads I've had are the : Nuts about Berries and the MangoBerry! \nYes! I love the sweeter salads! The nuts, berries\/fruits and dressing mix so well with each other, it's the perfect pair with a more savory sandwich or soup! In my case I like their Clam Chowder! Creamy with just the right amount of clams, chunks of potatoes and topped with bacon!\n\nI've had a couple bites of their sandwiches and they're ok. Good but nothing that stands out!\n\nTheir dishes come with bread and a chocolate covered strawberry! \nThey have a whole display of desserts (cakes, brownies, cookies and creme brÃ»lÃ©es) I have yet to try out!\n\nVery affordable, healthy, and great for lunch dates!</t>
  </si>
  <si>
    <t>My,favorite,far!!\nFirst,impressed,few,more,good,few,Nuts,sweeter,other,perfect,more,savory,my,their,right,their,ok,Good,that,out!\n\nTheir,whole,affordable,healthy,great,one,one,two,7.99</t>
  </si>
  <si>
    <t>upE_9E60QOCqrEnUiAgimQ</t>
  </si>
  <si>
    <t>7ZOTARscTr3opn4qLbbnZw</t>
  </si>
  <si>
    <t>The fiancÃ© was looking for a place that sells foie gras. So since we were in the area, and of course the great Yelp reviews, we decide to stop by! I've never experienced such a place in my life! Artisanal Foods is definitely the spot for my chef at home!\n\nThey have an abundance of different things! Meats, cheeses, spices, sauces, canned goods, dry ingredients, sweets, chips\/crackers and random\/unique kitchen items. \nThe foie was either whole and fresh OR frozen but already sliced and cleaned!\nMy personal chef decided to go at it by getting it whole! Got some blackberry and apricot preserves to eat with the foie. We also decided to go for the IbÃ©rico (cured, Spanish, acorn-fed ham) and the MontAmorÃ© cheese to pair with the ham.\nPlus got some Yuzu for future dinners!\n\nEmployees were VERY helpful and knowledgeable of everything in the store! They also had great suggestions and tips!\n\nQuality, quantity, and variety! Definitely impressed! The items you pay top dollars for at those fancy restaurants can be found and bought here, to be enjoyed at the comfort of your own home!</t>
  </si>
  <si>
    <t>that,great,such,my,my,different,dry,whole,fresh,frozen,personal,whole,acorn,future,helpful,knowledgeable,great,impressed,top,fancy,your,own,tips!\n\nQuality</t>
  </si>
  <si>
    <t>RaPw7qOi7aa2Ni8HpS63nA</t>
  </si>
  <si>
    <t>RaJRuS9zZU27EKtRvb960A</t>
  </si>
  <si>
    <t>Cali-style men's and women's clothing.\nMen's tanks, board shorts, tshirts, jeans and shoes.\nWomen's dresses, shorts, tops, shirts, swimwear, jeans, and shoes.\nAlso, lots of brands to choose from like Brandy Melville, Volcom, Billabong, Quicksilver, Vans and some Nike SB shoes. They have cute accessories, too!\n\nThe store is pretty big and quality of clothing is pretty ok.\nDefinitely a store for teens, or skinny people (lol) .. \nI like a few things, but a little over priced if you ask me!</t>
  </si>
  <si>
    <t>swimwear,cute,big,skinny,few,little,</t>
  </si>
  <si>
    <t>tkZkqhD-0n1-lzGg-ohQ2A</t>
  </si>
  <si>
    <t>2iTsRqUsPGRH1li1WVRvKQ</t>
  </si>
  <si>
    <t>This place is so hard to find, had maybe two other groups lost, walking around Carson St, trying to find the place.. It's located downtown so parking, of course, sucks! \n\nThe place itself reminds of the other restaurant downtown, EAT. only because of the small space and the cool decors.\n\nCame here for quick Thursday lunch with the coworkers and this place was pretty loud, busy and packed!\n\nItem chosed was the Black Rice with Oxtail Risotto - very rich, heavy, and tasty! Don't let the small looks fool you.. I was very full half-way through. I also liked how every bite had a good chunk of oxtail meat.\n\nI really dig this place and can't wait to come back to hopefully try more items on the menu!</t>
  </si>
  <si>
    <t>hard,other,other,small,quick,loud,busy,rich,heavy,small,full,half,good,more,two</t>
  </si>
  <si>
    <t>hZJx0A90bs0yQh1CKUZWRw</t>
  </si>
  <si>
    <t>eLFfWcdb7VkqNyTONksHiQ</t>
  </si>
  <si>
    <t>Been here twice to eat, for the sole reason that it's close to home.\nDefinitely not a fan because of the horrible service.\nWait times are ridiculous and the staff seems to be all over the place.\nNobody knows their roles or what to do in general.\nFood is eh.. You get what you pay for with the price. Quality is just not there for me and some of the meats have a weird, pungent smell to them -- noticeable in the porks. They also don't serve steamed egg, no big deal but what a turn off. Â¯\\_(?)_\/Â¯\nI rather make the 30-40 minute drive all the way to Chinatown and be satisfied with a legit KBBQ restaurant, not a wanna-be.</t>
  </si>
  <si>
    <t>sole,close,horrible,service.\nWait,ridiculous,their,weird,pungent,noticeable,steamed,big,what,all,satisfied,legit,30,40</t>
  </si>
  <si>
    <t>WwSrB2DpyhmAF2EfzjpD4g</t>
  </si>
  <si>
    <t>YrKjO9jFZrsgpIbSSLSHRA</t>
  </si>
  <si>
    <t>Located inside Fashion Show Mall. Park in 'Green Parking' because you'll go up the escalators and it will be right there!\nYOU MUST SEE LORI!\nShe really does wonders to the hair!!\nShe's great at explaining the process of what she'll be doing, what needs to be done, what she suggests would be better in the perspective of the hair stylist, and the break down of the price(s).\nI've gone to her for 4-5 years(?), maybe even longer. She worked at a different salon, moved to Hawaii, but now SHE IS BACK!\nCouldn't be more excited for her, she loves what she does and it shows through her work.\nShe's great with color, cut, AND styling!\nThe hair salon in general is very well kept, neat, modern, bright and welcoming!\nThe rest of the staff are friendly, some are funny!\nA \MUST-GO\ for sure, but mainly ask to see Lori :P</t>
  </si>
  <si>
    <t>right,great,better,different,excited,her,great,general,neat,modern,bright,welcoming!\nThe,friendly,sure,4,5</t>
  </si>
  <si>
    <t>JAeZ_42fiADLVeuXOBs8QA</t>
  </si>
  <si>
    <t>wkKlpSx3OcoGJiv7p8VZzw</t>
  </si>
  <si>
    <t>LOVE this place! \n\nOur new date-night spot located in Chinatown, away from the strip - catching all the locals for sure! Dimmed for that romantic, classic yet modern, intimate feel. You can dress up or be casual!\n\nJason has been our server during our visits and he's truly amazing! Knowledgeable of the menu and drink items. He's so nice, funny and great personality!\n\nMenu consists of raw, cured or fresh items to unique, mouth watering items! Constantly changing things up, adding new specials that run out so quickly!\nFew items we've tried during our visits :\nBENTO BOX\nCHINATOWN CLAMS CASINO\nTRUFFLE WAGYU MEATBALLS \nBEEF CHEEK &amp; BONE MARROW DUMPLING\nBIG ASS PORK SHANK\nCAMPFIRE DUCK\nLAMB BOLOGNESE UDON\nHEARTH BAKED BREAD \nFARM EGG \nSWEETBREADS\nTRES LECHES\nBLACK SESAME CREPE\nSPRING MOUNTAIN SOUR\n\nThese are like portioned size, so sharing is a little hard (except the Big Ass Pork Shank, that truly was huge). I would though, like for them to add some stuff to the savory items, like for example for the Bento Box you get all these cured meats and tartares, but they'll only give you one small, grilled toast. Also, their libations are STRONG! At least for my little self. I can't handle the strong whiskey drinks, I'll give it to the Spring Mountain Sour though, the beet foam in that is so good!\n\nI believe their goal is for presentation and quality, over quantity. Expect to spend a little here though, but it's definitely worth it!</t>
  </si>
  <si>
    <t>new,all,sure,romantic,classic,modern,intimate,our,our,amazing,Knowledgeable,nice,funny,great,raw,fresh,unique,new,that,our,little,hard,huge,all,small,their,STRONG,least,my,little,strong,that,their,little,worth,one</t>
  </si>
  <si>
    <t>oNNPuSAntVGvj_1QyQeoZQ</t>
  </si>
  <si>
    <t>sGyBe14qNT96qycXdo78bQ</t>
  </si>
  <si>
    <t>If you're looking for a show, save your money. You may even be called up to participate and be a character. I feel bad for those people that paid to get in and were called to be characters. When we arrived at SMS Catering, we were given a photo opp with props and received the pictures at the end of the night. After we finished with pictures, they took us to our seats and we were told to help ourselves to their bagged lettuce and toppings. When the \show\ started, they set up characters and introduced everyone involved. After a five minute skit, we were told to go talk to the different characters and find out who the murderer was after we were given very little information. It was a game of clue without information. I was very disappointed. Thank goodness we bought groupon tickets for $25 each instead of the originally printed $75 each. I will take $5 from anyone else interested in going to this place and save them $70. The food was very bad and the venue was very small for the amount of people there. This is a scam for people trying to do new things. I will never go back nor recommend any to this. Hopefully this is helpful for others.</t>
  </si>
  <si>
    <t>your,bad,that,our,their,different,little,disappointed,interested,bad,small,new,helpful,five,25,75,5,70</t>
  </si>
  <si>
    <t>P1YaoxlB3GqkmBaLQlA3Xw</t>
  </si>
  <si>
    <t>WPV0ucYjnb2HOrNxSopv6A</t>
  </si>
  <si>
    <t>Hawthorne's is a great representation of NY pizza.  The dough is thin yet sturdy enough to hold all of the fresh toppings.  My favorite is the pepperoni and mushroom.  Takeout is fast and easy and there is plenty of space in the dining area.  We haven't sat in the dining room in a long long time so I cannot speak on how service is now but in the past it has been great.  If you get a chance and feel on the wild side, order the fried cheesecake for dessert.  AWESOME!!!!</t>
  </si>
  <si>
    <t>great,thin,sturdy,fresh,My,fast,easy,long,long,great,wild,</t>
  </si>
  <si>
    <t>5G3pyb0rTJtLRdRdf71iRw</t>
  </si>
  <si>
    <t>ZFeo8EiFcxMbeJkWZg2aQw</t>
  </si>
  <si>
    <t>It's ok. Convenient for me here at work. Nothing to write home about. Staff is friendly and the site has prompt service but the food just tastes a little bland to my liking. I usually get a burrito bowl when I patron establishments like these and this about par for the course.</t>
  </si>
  <si>
    <t>ok,Convenient,friendly,prompt,little,my,burrito,</t>
  </si>
  <si>
    <t>n1Yi6A3-gMNnorEG2HLXWQ</t>
  </si>
  <si>
    <t>rPwpZhrVsMngVgERNexZ5Q</t>
  </si>
  <si>
    <t>I have definitely been to better Harris Teeters.  Everything is good here except one thing that just drives me up the wall,  those stupid self checkout centers.  There seems to be 10 or so people always walking around up front doing who knows what except for running a register.  I understand they are convenient for some but not for people who get a good amount of stuff.  They aren't paying me to scan it and bag it.  Human interaction here is worse than Wal-Mart.  I don't understand what everyone up front is doing.  Someone should know how to operate a cash register.  If they don't have trainers, I can train them since I do it myself all the time.</t>
  </si>
  <si>
    <t>better,good,that,stupid,convenient,good,worse,all,one,10</t>
  </si>
  <si>
    <t>i8Ohlom8CpEcbc5G006Jqg</t>
  </si>
  <si>
    <t>H199XZknFNHInBW7qap1-g</t>
  </si>
  <si>
    <t>I grew up with this BBQ!  This was the traditional meal after the win in high school.  It brings back so many memories.  The place is a Tar Heel haven!  They have a couple of things from other schools but if you're not a Heel fan then stay out!  Kidding, they will give you a day pass.  Their BBQ is very flavorful either pork or beef.  They have different sauces to choose from so they have you covered.  The burgers are out of this world.  They are huge!  Juicy, hot, and the type that the juices will run down your arms if you are not careful.  I have not been in a while but it seems to never change.  It is a very small place and parking can sometimes be an issue during lunch or on the weekends but it is well worth it.  Just remember to bring cash or a check unless they have changed to accept cards recently but I doubt it.</t>
  </si>
  <si>
    <t>traditional,high,many,other,Their,flavorful,different,huge,hot,your,careful,small,worth,</t>
  </si>
  <si>
    <t>yfWGAVX6UblrjAcgQxulVQ</t>
  </si>
  <si>
    <t>t6BpiqtHro3094j8i9m64Q</t>
  </si>
  <si>
    <t>They have many spots to practice so there shouldn't be a wait. They have putting greens and a chipping green. Inside the pro shop they have plenty of things from shirts to clubs to grips, anything you would need. Their range mats have automatic tees which were pretty cool and you can set the tee height for your driver or whatever. A large bucket was $12 which was ok for about 100 balls. I will be back to work on my game after my blister clears. I haven't swung a club in over 2 years!!!</t>
  </si>
  <si>
    <t>many,green,pro,Their,automatic,which,cool,your,whatever,large,which,ok,my,my,12,100,2</t>
  </si>
  <si>
    <t>18hjxCDWET4tLbuObOcWog</t>
  </si>
  <si>
    <t>QReGruZEFxovIm9FJVa1kw</t>
  </si>
  <si>
    <t>We went excited to try a new Italian place since we have driven by it quite a bit and have also seen reviews for it. As soon as we walked in we were hit by an uncomfortable heat wave. It was hovering around 60 degrees outside. Uncomfortable but we suck it out. \n\nWe were seated at a booth that was uncomfortably small for two people and entrees on the table at the same time. We proceeded to order two pizzas since we assumed they were small personal pizzas. Once I looked around at other pizzas I realized the pizzas were 14\ and there was no way two of the could fit on the table and it would be way too much for two people. \n\nAfter canceling our second pizza after the debacle, we ordered the prosciutto and arugula pizza and the goat cheese dip. The goat cheese dip came out and I was very disappointed. Goat cheese is already creamy and it came out melted looking like a clam chowder. Nothing would stick to the pita points served with it. It had decent flavor but the texture was horrible. The pizza, on the other hand, was really good and the prosciutto was nice and salty. I would definitely like to go back since I think it can be better but I don't know when that will be. I really wanted to like it.</t>
  </si>
  <si>
    <t>excited,new,Italian,quite,uncomfortable,Uncomfortable,that,small,same,small,personal,other,much,our,second,disappointed,creamy,decent,horrible,other,good,nice,salty,better,60,two,two,14\,two,two</t>
  </si>
  <si>
    <t>oYJ2BtTy0Hh32j1Ij4kiqQ</t>
  </si>
  <si>
    <t>73dPwH6vfycfRjuM9PGnbg</t>
  </si>
  <si>
    <t>We have started to go back to AMC since SMG is a huge disappointment.  We don't have to worry about wait staff coming in during the movie and using their outside voices.  We have the rewards card so we get either free tickets or credit for food and drinks every so often.  All you have to do is spend $100 and you get $10 in rewards.  If you go to the movies a lot it is well worth it to get the card.  It does have a $12 fee a year I believe that fee also goes towards your rewards.  Make sure you come hungry and well hydrated because they are super expensive for refreshments but I believe everyone knows that coming in.</t>
  </si>
  <si>
    <t>huge,their,outside,free,worth,your,sure,hungry,hydrated,expensive,100,10,12</t>
  </si>
  <si>
    <t>CqYEAIUxL127c68S54rqMw</t>
  </si>
  <si>
    <t>3yymiTfNro2fmv6FedUW3w</t>
  </si>
  <si>
    <t>Much, much better than the location in Matthews. They always give me great portions and aren't concerned if I get an extra piece of chicken.  I just wish that they can soon find a provider for carnitas since that is my favorite meat to put in my bowl.</t>
  </si>
  <si>
    <t>Much,better,great,concerned,extra,my,favorite,my,</t>
  </si>
  <si>
    <t>l6vjWX0Vqy8z4hamwxjG5A</t>
  </si>
  <si>
    <t>LQI8R7yYXmWzWKd7wLCf2Q</t>
  </si>
  <si>
    <t>This was my second time visiting this fine establishment.  When I say fine, I mean down home.  It certainly isn't flashy but that isn't what you go to a southern joint for.  I cannot remember exactly what I got the first time, I think it was the country style steak, but I know it was awesome because I wanted to go back since then.  This time, I got the cajun meatloaf with mashed taters and a side of mac n cheese.  It was amazing!  The biscuit that came with it helped me make sure nothing was left on the plate.  We also had the fried green maters for an app.  They were so good that my wife, who cannot stand to eat tomatoes, had some.  They were extra good with their dipping sauce.  I cannot wait to go back!</t>
  </si>
  <si>
    <t>my,second,fine,fine,flashy,southern,first,awesome,cajun,amazing,that,sure,green,good,my,good,their,</t>
  </si>
  <si>
    <t>mIPg7Q4K97EMZ1LvDOyH5g</t>
  </si>
  <si>
    <t>-C74IbRL4LAEfb6jXIG_gg</t>
  </si>
  <si>
    <t>Hr0jdhjQm-_3aMWJR1TqTQ</t>
  </si>
  <si>
    <t>Simply the best BBQ I've had in Arizona.</t>
  </si>
  <si>
    <t>best,</t>
  </si>
  <si>
    <t>Ov8JM-bcpHBtL30bGfPkKw</t>
  </si>
  <si>
    <t>-050d_XIor1NpCuWkbIVaQ</t>
  </si>
  <si>
    <t>Great Food. Great Coffee. Great Service. Amazing Hash-browns! Can't wait to go back.</t>
  </si>
  <si>
    <t>Great,Amazing,</t>
  </si>
  <si>
    <t>9f7lxNrS70toekk1QFLH4Q</t>
  </si>
  <si>
    <t>qRAtdHUPhNda2p4l9e5S5Q</t>
  </si>
  <si>
    <t>Consistently fantastic Mexican food. I want to try something new, but the carnitas is so damn good.</t>
  </si>
  <si>
    <t>fantastic,Mexican,new,good,</t>
  </si>
  <si>
    <t>afMEuNQrP7NGByqrz0Zddw</t>
  </si>
  <si>
    <t>h2ibhoNQP4kLssMp2OuzLA</t>
  </si>
  <si>
    <t>I can't go here anymore. It's that bad. It went from my wife and I playing a game on how the fries were going to be to not getting the food we ordered and paid for. Maybe it's my fault for not checking the bag or for not writing this review sooner.  If you are the owner of this McDonalds, I think it's time for an intervention. Even a fast food chain should still have standards. What I see at this location is so far below standards, even the people walking in after grabbing a cup from the trash to get a refill are disappointed.</t>
  </si>
  <si>
    <t>bad,my,my,fast,</t>
  </si>
  <si>
    <t>s_wfSAAW_VCh8s5r2Chwpg</t>
  </si>
  <si>
    <t>OVQNm56wO1n68Fq5m4ruIw</t>
  </si>
  <si>
    <t>Never a bad experience in the 3 plus years I have ordered from here. Nice when you are in a hurry and absolutely love the pizza tracker (not sure more places don't do this). Sure it's a chain, but I enjoy the pizza, the prices, and the service. Thank you Dominos!</t>
  </si>
  <si>
    <t>bad,Nice,sure,more,3</t>
  </si>
  <si>
    <t>qmDdevFXQCVyD8FTeSfH9A</t>
  </si>
  <si>
    <t>k34J0L6xAnknbv40WGvpcg</t>
  </si>
  <si>
    <t>I have ordered here countless times and it's always been good. Tonight was the best and I wanted to say thank you. From the ease of ordering and paying online, to all the new options and possible combinations, to the speed and professionalism of the delivery man. By the way, the pizza was delicious too.</t>
  </si>
  <si>
    <t>countless,good,best,all,new,possible,delicious,</t>
  </si>
  <si>
    <t>H-3UdNJyMbRkoMsTSefZoQ</t>
  </si>
  <si>
    <t>_VIIuz9CAt68Hb54hQmpXA</t>
  </si>
  <si>
    <t>Fantastic food and friendly service. Fresh. Delicious. Passionate about their food and you can taste the difference!</t>
  </si>
  <si>
    <t>Fantastic,friendly,Passionate,their,</t>
  </si>
  <si>
    <t>cT9PhRuPEqzGs159_q7ekw</t>
  </si>
  <si>
    <t>ng1I_cimHnTyKcOgiCrsCg</t>
  </si>
  <si>
    <t>Great iPhone buying experience. Dez and Miles were super polite and more importantly honest and fun. Miles was super knowledgeable and provided true customer service. While I was there, Miles also was training a FNG, Dez. Dez, you held your own. So short story long, I had such a good time upgrading my wife's iPhone, I think I would enjoy haning out in the store with these guys.</t>
  </si>
  <si>
    <t>Great,super,polite,honest,fun,knowledgeable,true,your,own,short,such,good,my,</t>
  </si>
  <si>
    <t>lUopn_iLcDr5WAigi709Cg</t>
  </si>
  <si>
    <t>NzWpIwYwGsjujewhYjPPPg</t>
  </si>
  <si>
    <t>Loved everything about it. So many choices and possible combinations, I'll definitely be coming back. Also had an order of the Egg Rolls. Perfect snack size and delicious. Dipping Sauce also good stuff.</t>
  </si>
  <si>
    <t>many,possible,Perfect,delicious,good,</t>
  </si>
  <si>
    <t>EcjHqNrYK75DhXjyqFh7PQ</t>
  </si>
  <si>
    <t>edAsnlS8eKoPKe5bDVfIZQ</t>
  </si>
  <si>
    <t>Ordered a fantastic dinner to go. Burgers were perfectly cooked and well seasoned. Also a nice portion. Onion rings were also up to the task. Can't wait to dine in and have a few beers.</t>
  </si>
  <si>
    <t>fantastic,nice,few,</t>
  </si>
  <si>
    <t>qQemInLGYbIOe413q0QVJw</t>
  </si>
  <si>
    <t>Bkkwt8E9MHvgCHn4lUFtow</t>
  </si>
  <si>
    <t>I HATE chain restaurants.  No matter how much people tell me how great they are, I feel like I'm getting something ordinary.\n\nThis is soooo not true with Roy's.  Each restaurant carries the vibe of the city it's in.  The SF Roy's pulls you in from Mission street with the copper topped bar and two level open dining room.  It pulsates with the City vibe, but has just enough of the Hawaiian undercurrant to remind you where you are eating.  The Phoenix location has FLW influenced touches and feels both contemporary and familiar.\n\nThe same goes with the food.  I've had a half dozen dishes on the menu, and while I hate to say it, everything is good here.  I'm partial to short ribs and their's are the version I compare others against: fork tender with a rich sauce, not fatty or tough and resting on a bed of mashed potatoes that manage to be creamy without being dense.  Seafood is a specialty.  Their seared tuna comes with a wasabi and a mustard sauce and both complement this delicious dish.  For a great value, order off the seasonal Prix fix menu. On my last visit, we ordered one prix fix and two appitizers for my husband and I.  There's was more than enough food and we were able to try a wider variety of dishes.  Oh, and the shrimp risotto app came with two monster shrimps, perfectly cooked, of course.  We also got the seared scallops, divine in a lemongrass cream sauce.\n\nService is a standout here.  No matter what you ask for the staff are attentive without being overbearing.  I always feel like a welcome guest when dining here.  And just to be clear, we are not big spenders, but I feel like a high roller no matter what we order.\nBottom line; Roy's is one of the best chains around.</t>
  </si>
  <si>
    <t>much,great,soooo,true,open,Hawaiian,contemporary,familiar.\n\nThe,same,half,good,partial,short,their,rich,tough,that,creamy,dense,Their,seared,delicious,great,seasonal,my,last,my,more,enough,able,wider,divine,attentive,overbearing,welcome,clear,big,high,best,two,one,two,two,one</t>
  </si>
  <si>
    <t>VYkkFPyT6dzpA6dRU77PnQ</t>
  </si>
  <si>
    <t>AxkBQagYgHcuUC53sPI_Pg</t>
  </si>
  <si>
    <t>I love breakfast.  I love Lunch and DInner, too, but there is something I find wonderfully indulgent in breakfast out.  It reminds me of my single days living in the City and meeting girlfriends on Sunday monring to rehash the previous nights debauchery over toast and fried eggs.\n\nWhich is pretty much what I had planned on doing at Jacqueline's Cafe Sunday morning.  I met a girlfriend, our single days long behind us, for breakfast at 10:30am.  The restaurant has a lovely covered patio with a nice view of Camelback Mountain.  We got coffee and perused the menu.  The Down-home chicken caught my eye: friend chicken with waffles smothered on country gravy.  I asked the waitress if they made their own fried chicken and she said yes.  I got the gravy on the side.  My girlfriend ordered the corned beef hash skillet; a popular breakfast item according to our waitress.\n\nFor breakfast, 10-15 minutes is an acceptable wait time between ordering and serving.  If a place is packed, it can go out to 20.  Jacqueline's was about 50% full and our food took 30 minutes to arrive.\n\nI wish I had taken a picture to show you what they served me, yelpers, because you probably won't believe it.  The plate the waitress put down had three chicken tenders across a Belgian waffle.  I should have sent it back.  No part of that dish resembled the chicken and waffles I've ordered and enjoyed on many previous occasions and frankly, a restaurant would be better served to take something off the menu than to put a half-assed plate like that in front of a customer.\n\nI was concerned about my friend's dish, but the plate set in front of her had two golden fried eggs on top with hints of fried potato peaking out around the edges.  Her multi grain toast looked fresh and hot, so I thought she got the better of our order.  Once she ate her way through the eggs, I could see the canned corned beef lurking underneath.  It was mixed with some more substantial beef pieces and fresh potatoes, but there's no masking the taste and smell of canned corned beef hash.\n\nPerhaps we ordered the wrong thing.  Maybe the chicken fryer was out that day.  Or they ran out of the house made corned beef.  I saw the manager in the background, checking on tables, watching the flow.  What they need to be looking at is the menu.  There may be several good dishes on it, but you should never risk turning off a customer by presenting them with a bad dish.    \n\nBecause of the good location and comfortable vibe of the restaurant overall, it is my sincere hope that they get their menu turned around.  If they do, I'll be back to try again.</t>
  </si>
  <si>
    <t>indulgent,my,single,previous,debauchery,our,single,nice,my,their,own,fried,My,corned,popular,our,waitress.\n\nFor,acceptable,full,our,arrive.\n\nI,Belgian,many,previous,concerned,my,golden,Her,multi,fresh,hot,better,our,her,canned,corned,mixed,substantial,fresh,canned,corned,wrong,corned,several,good,bad,good,comfortable,my,sincere,their,10,15,20,50,30,three,two</t>
  </si>
  <si>
    <t>WOg_YrJxAHl97YmZv8lXqg</t>
  </si>
  <si>
    <t>Ly2ShApiomYZwKehwb7eRA</t>
  </si>
  <si>
    <t>Sushi.  You either love it or you, well, don't.  And don't think you love it if what you really like is deep fried cream cheese topped with Siracha.  That is not sushi.\n\nHiro is Sushi.  The location, in a strip mall on 90th street, is decidedly un-sexy.  We've been three three tims this year and I always see the same things:\n- Actual Japanese guys working the sushi bar\n- Actual Japanese people eating there\n- really fresh fish\n- Friendly staff\n\nThe restaurant has an ols school Japanese bistro feel.  The service is friendly and warm.  The sushi is spectacular.  We had salmos, Hamachi, Unagi, and tuna.  All were fresh, melt in your mouth tender and had the kind of flavor you want your sushi to have.  No tadpoles here.  No cloudy dilm.  Just pure, fresh from the ocean goodness.  They have some nice specialty rolls, and we tried a few.  Prices were reasonable.  Rolls average 8-10 bucks a pop.  Nigiri runs 4-7 bucks a pair.  \n\nNow, this is one Japanese place where I wat to try the actual food.  The tempura on the shrimp tempura roll is what other batters aspire to be.  Light, crunchy, not greasy.  Like the thought of batter.  I can only imagine what a plate of it would be like.  well, maybe I won't imagine.\n\nAnyway, highly recommended.</t>
  </si>
  <si>
    <t>90th,un,sexy,same,things:\n-,Actual,Japanese,Actual,Japanese,fresh,Japanese,bistro,friendly,warm,spectacular,fresh,your,your,cloudy,pure,fresh,nice,few,reasonable,average,Japanese,actual,other,aspire,three,three,8,10,4,7,one</t>
  </si>
  <si>
    <t>q6xCP1gvDFEZzkorecJlYg</t>
  </si>
  <si>
    <t>xiAiahsdBfTxYCFfvZmMfQ</t>
  </si>
  <si>
    <t>Thank you for being a respite from The Strip, my little Cafe.\nYou were hard to find; I almost lost it looking for your elevator between two shops along the Grand Canal, but when we finally made it upstairs to your light filled atrium, I knew it was all worth it.\n\nThe free coffee refills didn't hurt either.\n\nYour food was fresh, healthy and delicious.  Sprouted Wheat Bagel!  Yes, I think I will.  House made granola was a delight; and a good portion too!  Tofu breakfast sandwich was on the small side, but looked and tasted delishous.  And what a lovely fruit cup it came with!  $30 all in isn't terrible,  and with real food in our bellies, we lasted until Happy Hour.  Of course, it was 11am when we ate breakfast, but you know how it goes.\n\nSo, thank you, cafe, for being such a sweet surprise.  I will be seeing you again.</t>
  </si>
  <si>
    <t>my,little,hard,your,your,worth,free,either.\n\nYour,fresh,healthy,delicious,good,small,delishous,lovely,terrible,real,our,such,sweet,two,30,11</t>
  </si>
  <si>
    <t>1nR7Zv7ODRnz0t08AJ1bwA</t>
  </si>
  <si>
    <t>B1hgNjkpcdWYaHFZ2ONaXw</t>
  </si>
  <si>
    <t>I've been looking for a stylist since I moved from CA EIGHT years ago!  Finally found one with Jon-Michael.  He gave me an awesome haircut, completely appropriate for my age and face, and it's something I can style myself and get near same results.  That's a 5 star stylist in my book.  The highlights he put in look natural.  People kept commenting \did you do something with your hair?  It looks great!\  I NEVER got that before.  The salon has a very personal touch, and I feel like the style I got was unique to me, without being totally over the top.  I feel fantastic, and my hair looks and feels great.  Completely worth the price.</t>
  </si>
  <si>
    <t>awesome,appropriate,my,same,my,natural,your,great!\,personal,unique,fantastic,my,great,worth,EIGHT,one,5</t>
  </si>
  <si>
    <t>gH03OWbawxZkMuxe9jvWtg</t>
  </si>
  <si>
    <t>TH34Fsp9fkARGhKa6u3qrQ</t>
  </si>
  <si>
    <t>Can't believe I've lived in the Valley almost 10 years before my 1st visit to Filiberto's.  I've tried several things on the menu, but this is the bottom line - the places are SPOTLESS.  The food is cheap and real and good.  I'm partial to a tostada when I'm in a hurry.  I'll get an enchilada plate if I'm in the mood to sit down.  Both fill me up.  The salsa bar is always a nice touch, although I don't think their salsa is the best.  Quality fast food and a good price.</t>
  </si>
  <si>
    <t>my,1st,several,bottom,cheap,real,good,partial,enchilada,nice,their,best,fast,good,10</t>
  </si>
  <si>
    <t>9sKtGy2NeClucSTgMByxtg</t>
  </si>
  <si>
    <t>pONAh36UidKWp0jU7ecwgw</t>
  </si>
  <si>
    <t>Cool space.  One half men's hair salon, one half somewhat confused beer and wine bar.  The bar side is going for modern, sleek and sexy, but comes up a little short.\n\nStopped by here for a beer while waiting for a table at True Foods.  They have a list of about a dozen beers (bottle or can, nothing on tap), for $2\/each.  It's a great place to kill an hour while you're waiting for a table (or your wife to get our of H&amp;M, ahem).  5* as a place to grab a cheap beer while your wife is shopping.\n\nThe husband has been on the Barbershop side for a haircut a couple of times.  They were average cuts, trending towards not so good.  Getting a beer as a part of the deal was just about the best thing about the haircut.  2* for haircut.</t>
  </si>
  <si>
    <t>Cool,confused,modern,sleek,sexy,little,great,your,our,cheap,your,average,good,best,One,one,2\/each,5,2</t>
  </si>
  <si>
    <t>mvaKMX3sEMSHxqSHAv3dBA</t>
  </si>
  <si>
    <t>aeLrzEo18Udz3YxC5GE08w</t>
  </si>
  <si>
    <t>Favorite place for groceries. Good prices on staples. Sign up for the e-newsletter and you'll get a weekly coupon.\n\nMy love for Fresh and Easy is widely known.  I am a very capable cook; I'm just busy.  I love, love, love several things about F&amp;E:\n     - Smaller store size makes it easy to navigate\n     - Good prices on staples; plus they carry a lot of store branded stuff\n     -  50% off stuff that's reached the sell by date.  Just put it in the freezer people.\nNegatives are - small selection generally, Fresh produce is laughable and a lot of space is taken up with ready to heat and eat items.  Now, I love the heat and eat stuff, but if that's not your gig, you'll find some things missing.\n\nI get weekly coupons that reduce my grocery bill about 20%.  They carry a store branded wine for $2.99\/bottle that is actually pretty good.  The staff are really friendly and helpful and I genuinely like shopping there.</t>
  </si>
  <si>
    <t>Favorite,Good,weekly,capable,busy,several,Smaller,easy,navigate\n,Good,that,small,laughable,ready,your,weekly,that,my,that,good,friendly,helpful,50,20,2.99\/bottle</t>
  </si>
  <si>
    <t>7NoZapaBBDAT1nNx-jfaVw</t>
  </si>
  <si>
    <t>jlbP9Yd0AQP8OlcsFkZ4hQ</t>
  </si>
  <si>
    <t>Even after a brief stint working here, I still love the meatballs. The cafe menu is expanding and remains fresh and affordable.\n\nI love IKEA.  I read the catalog for fun.  I make a point to stop at the cafeteria when I'm in the store.  After walking the 5 miles of hamster trails through the place, I need some food.  The menu is limited: meatballs, a wrap, a shrimp salad thing, smoked salmon, a fish dish, chicken fingers and fries for the kids.  The prices are reasonable (5 bucks for 15 meatballs, mashed potatoes and gravy) and the portions are good.  The food is like the furniture; simple, straightforward and easy to assemble.  What you see is really what you get.  I've never had a bad meal here, but my expectations are also moderated.  Gourmet this is not.  But it sure hits the spot when your blood sugar is somewhere in housewares and you're still trying to figure out the dimensions you need for that new entertainment unit.</t>
  </si>
  <si>
    <t>brief,fresh,reasonable,good,simple,straightforward,easy,bad,my,your,new,5,5,15</t>
  </si>
  <si>
    <t>bwavfljH5ZWpLOT3PrdutQ</t>
  </si>
  <si>
    <t>fCegfbUkcg_zPjcXfQMifQ</t>
  </si>
  <si>
    <t>I've been going to nationwide for three or four years. The staff seems young and earnest, but occasionally clueless. But, I won't be going back. I got an eye exam in January, paid the extra 40 bucks for the contact exam, got trials in February then got sick. Life threateningly ill. I wasn't able to go in for a follow up until now. Company policy says that after 30 days, I need a new contact lens exam. No exceptions. So, I'll be making my next appointment somewhere where they show some kindness and understanding. And I'll be contesting that charge on my credit card.</t>
  </si>
  <si>
    <t>young,earnest,clueless,extra,sick,able,new,my,next,my,three,four,40,30</t>
  </si>
  <si>
    <t>HpoXBERC5tLE5d1xTZFRjA</t>
  </si>
  <si>
    <t>bM3aI4lujkKeECEzqSOfeQ</t>
  </si>
  <si>
    <t>PROS: *** GREAT HAIR CUT *** GREAT COLOR *** $50 COLOR *** $25 CUT ***\nCONS: *** 3 HOUR WAIT FOR APPOINTMENT *** 3 1\/2 HOURS FOR CUT &amp; COLOR *** \nI had been wanting to try WALK-IN for a while, and yesterday was the day. I drove into town, and \walked in\... only to be told there were no openings for 3 hours.  To reserve my spot, I had to leave a credit card on file. If you cancel your appointment 2 hours in advance, your credit card won't be charged.\nKilling 3 hours in Vegas is easy, so I went ahead with reserving my slot, and went shopping and out to eat. \nGot back to the salon 15 minutes early, and was seen almost right away. The staff had to contend with an upset client first, but apologized for keeping me waiting. \nErika asked how I'd like my hair, and when I said I'd like a more vibrant color, she replied with, \WHAT?!\  More vibrant, color, not my mousey brown. \nSo we went to the color bar, and she showed me a book of hair samples. She matched one swatch to my own, and explained how I could have any shade within that range, from black to orange to purple to red. Stunning colors by Paul Mitchell. I first picked a purple and asked if she thought it would go with my skin tone. She said no, too purple.  So I chose a wine\/red, and she added a bit of brown to it.\nColoring took a long time. Waiting for the color to take took a long time. I read three magazines, cover to cover. \nFinally it was time to wash and condition my locks. Erika did a great job with that.\nThen she combed and dried my hair... which again, took a long time. \nIn all, I was there for 3.5 hours. \nOnce my hair was completely dry, she asked how much I'd like taken off. At first I wanted it cut to my shoulders, but after seeing the GORGEOUS COLOR, I didn't want to cut that much off.\nErika trimmed my hair and took out much of the bulk which is what I LOVE about Robert Cromeans!  They give an EXCELLENT cut. \nAtmosphere of the salon is actually dull. I went there for 3 years when it was ARCS, and ARCS popped with stylish clients and experts!  This salon seems cold (not temperature wise). And there was no toilet paper in the bathroom.</t>
  </si>
  <si>
    <t>my,your,your,easy,my,upset,my,vibrant,vibrant,my,brown,my,own,black,Stunning,my,purple,wine\/red,brown,long,long,my,great,my,which,long,my,dry,much,my,much,my,much,which,dull,stylish,cold,wise,50,25,3,3,1\/2,3,2,3,15,one,three,3.5,3</t>
  </si>
  <si>
    <t>z7gTbkYRV7sCwUWM0ij7Og</t>
  </si>
  <si>
    <t>QhlEPly2w31N3DTaR2tP3g</t>
  </si>
  <si>
    <t>You're in good, skilled hands with Dr. Ryan Grabow!</t>
  </si>
  <si>
    <t>good,skilled,</t>
  </si>
  <si>
    <t>ncbj2Tpk_PYXGT27TmjVBA</t>
  </si>
  <si>
    <t>qfj5Ih8-6RPF2ccvNGvCcg</t>
  </si>
  <si>
    <t>***CONS***\n* Over 30 minute wait for service at \genius\ bar\n* iphone 5 glass repair machine is BROKEN\n* Sold me an iphone 4 for $199, but COULD NOT ACTIVATE IT!\n* \Genius\ attempted to activate the new phone for 3 hours to no avail!\n* \Genius\ also \helped\ the couple next to me and successfully deleted all of the woman's 3500+ photos, then told her her phone had a virus which was now uploaded to icloud, and for her to not restore her photos. Yes, she was crying\n* Almost got a parking ticket - thankfully I was just going out to check the meter\n* Thankfully I brought my spouse with me to watch my phone because you CANNOT LEAVE YOUR IPHONE UNATTENDED!\n* After 3 hours, we had no more time to waste and had to return to our home 100+ miles away. We left with our phone and a sticker with the Serial No. and MEID No. \n* When we got home we were able to activate the phone with our service provider within 15 minutes. \n* We called the apple store to ask for our box, ear buds, charger, etc. and they said the \Genius\ bar only does swaps! They DO NOT GIVE YOU EQUIPMENT (box, manual, etc) that goes with that equipment!!\n* TOTAL WASTE OF TIME!!!!!!</t>
  </si>
  <si>
    <t>new,her,which,uploaded,her,my,my,YOUR,more,our,our,Serial,able,our,our,that,TOTAL,30,5,4,199,3,3500,3,100,15,equipment!!\n</t>
  </si>
  <si>
    <t>qYRm4u0siDjIdqINALZz1w</t>
  </si>
  <si>
    <t>zGAFnGHxoldvBFH7KVKwaw</t>
  </si>
  <si>
    <t>Nice place to stop, have a cocktail, and do some video gambling before &amp; after a show or any time. \n*** Tip *** You can buy premium cigars from the casino's \cigarette girls\</t>
  </si>
  <si>
    <t>Nice,premium,</t>
  </si>
  <si>
    <t>Wct3xvpnrwOgCywjgAOO-A</t>
  </si>
  <si>
    <t>_w5hBpkjHs5_Hv3pLeHtIw</t>
  </si>
  <si>
    <t>***PROS***\n* Walked right in with no reservation\n* Our server was friendly and informative\n* Delicious wine!\n* Delicious tapas! We had caramelized pork belly with pepper, raw fish with root chips, asparagus w\/peanut-tomato sauce, steamed mussels, rib-eye steak cooked medium\/rare w\/peppers and mushrooms, and cheese-stuffed dates wrapped in bacon. \n\n***CONS***\n* None! Eat here now!</t>
  </si>
  <si>
    <t>Our,friendly,informative\n,raw,asparagus,steamed,medium\/rare,</t>
  </si>
  <si>
    <t>8rfcJbi3xtW0YQtHTsUjAQ</t>
  </si>
  <si>
    <t>Yq92uUpugGyJLvDtcDRunw</t>
  </si>
  <si>
    <t>Delicious burger &amp; fries! Clean restroom. Plenty of parking. Easy on-off of Hwy.</t>
  </si>
  <si>
    <t>Delicious,Clean,Easy,</t>
  </si>
  <si>
    <t>slsKv3Uk00s8RlmN-iBSmg</t>
  </si>
  <si>
    <t>TVKenh65WwJX3zEr36zKCA</t>
  </si>
  <si>
    <t>*** PROS ***\n* Yum! Pan Roast with rice, lobster, shrimp and crab with a delicious sauce - hot, filling, delicious!\n* Fresh bread was good too!\n* Wine was so tasty!\n* One of the best meals I had in Las Vegas!\n*** CONS ***\n* Server was a little slow, but is very generous with his portions.</t>
  </si>
  <si>
    <t>delicious,hot,delicious!\n,good,best,little,slow,generous,his,One</t>
  </si>
  <si>
    <t>eht58zfnhbuClJK1NcnZQQ</t>
  </si>
  <si>
    <t>aykJmEbscH3WngIhjxZoWw</t>
  </si>
  <si>
    <t>Great Disney Store in Fashion Show mall! We found a wonderful assortment of Tsum Tsums which my youngest daughter collects. They have the Marvel variety in small, medium and large, plus the Christmas collection, the winkies, and more. They even have Tsum bags, mugs and magnets. My daughter was overjoyed. \n\nFriendly employees too, and such a clean store. We LOVE Disney!</t>
  </si>
  <si>
    <t>Great,wonderful,which,my,youngest,small,medium,large,more,My,such,clean,</t>
  </si>
  <si>
    <t>ZJSN97C8CWFIxI4ZJhDeRg</t>
  </si>
  <si>
    <t>b78V2YgEGGb4sp0wdbz57g</t>
  </si>
  <si>
    <t>***PROS***\n* Parking garage w\/plenty of space\n* Ease of finding Adventuredome on level 3 - just hop off the elevator from the parking garage and walk across the ramp.\n* Green screen photo at entrance = FUN. This photo is \living\; a downloadable app makes the dinosaur burst from the photo. So cool!\n* FREE to get into the Adventuredome. Pay for arcade games and rides.\n***CONS***\n* I wish there was an ATM nearby! I know, we are technically in a casino, but I couldn't find an ATM in the Adventuredome.\n* I wish the coin machine took ATM cards! It only accepts cash to turn into coins.</t>
  </si>
  <si>
    <t>\living\,downloadable,FREE,3</t>
  </si>
  <si>
    <t>2o84AdOi4Z-23AZspS6kWQ</t>
  </si>
  <si>
    <t>ox4aNQhv-osTToTDTH6VKw</t>
  </si>
  <si>
    <t>***PROS***\n* Great location at the back end of Town Square next to the AMC theater. \n* Plenty of parking (free).\n* Wonderful selection.\n* Price range from cheap ($39 for a ukulele) to expensive.\n* Many departments: guitars, drums, sheet music, electronics and show pieces like disco balls\n* Clean restrooms at front of store\n* Music lesson available\n***CONS***\n* No one EVER approached us to help us! \nWe had to discover where they kept the ukuleles (in the acoustics room). Noticed some other people sitting and playing, so we helped ourselves too. The instruments sound wonderful, and prices are prominently displayed, but WHERE is the customer service? I know we would have purchased a new ukulele (my daughter already owns one but would like more) if only someone would have approached us. \nWe will be back, but we'll probably have to tackle someone to make the purchase!</t>
  </si>
  <si>
    <t>Great,back,Wonderful,cheap,Many,balls\n,Clean,other,wonderful,new,my,more,only,39,one</t>
  </si>
  <si>
    <t>nNWa2zzjaudebjrpATtaGA</t>
  </si>
  <si>
    <t>Everything you heard here is true! The food is incredible and the vibe is fun. \n\nFor starters we had the Tuna stack and it was absolutely delicious. So much flavour and really fresh. Would definitely recommend to others as a sharing appetizer. For mains I got the steak frites and it was made to perfection. The steak was juicy and perfectly seared. I paid an extra $12 to upgrade to a 12oz strip loin instead of regular 7oz. The fries were okay, I prefer them thinner and crunchy. My girlfriend got the butternut squash ravioli and it was so good. The truffle sauce is sweet and savoury, and adding the pine nuts gave it extra crunch for an amazing texture contrast. For drinks we got the Tuesday special: Bellini's for $6! \n\nWe came on a Tuesday night and it was packed, waited 30 mins for a table. You definitely need to make a reservation to avoid waiting. \n\nThe only reason I'm giving it a four instead of five stars is because the tables were too close to each other. The table next to us kept hitting our table and  the man next to us knocked my phone off the table. Other than that everything was 5 stars: food, service and ambiance.</t>
  </si>
  <si>
    <t>true,incredible,fun,delicious,much,fresh,juicy,extra,regular,okay,thinner,My,good,sweet,extra,amazing,only,close,other,next,our,my,Other,12,12,7,6,30,four,five,5</t>
  </si>
  <si>
    <t>tQqzjt0t7jhoKUpGiV55BQ</t>
  </si>
  <si>
    <t>rwOl_--ElAL1D50G8-BQLg</t>
  </si>
  <si>
    <t>This restaurant offers a unique experience where customers order from the menu in American Sign Language, as all the servers are deaf. For those who are like me who know nothing about the language-don't fright! There's a cheat sheet for all of us beginners. We heard about this place a while ago and finally had a chance to try it out. We found a voucher on groupon that included a 3 course meal and drinks for two people for $86 (I believe the voucher is still available on groupon for those interested). \n\nTo be honest, the total price wasn't worth it. The quality of the food just wasn't there and the portion was smaller than expected. Our bill was a little over $100 including tax and tip. My girlfriend and I got escargot for starters (I've had better), seafood gnocchi and grilled veal for main, mango sorbet and chocolate cake for dessert (the desserts were AMAZING). The veal was tender and delicious, but the seafood gnocchi was too soft and the sauce was bland. For drinks we ordered from the \house cocktails\ section (we got Havana Beach and Strawberry Zing) and they were made really good too. \n\nThe staff is suuuuppperrrr friendly there! We were very impressed with their hospitality. However service was kind of lacking tonight. The food came out quite slow, but the hostess was very respectful in informing us and apologizing on behalf of the kitchen. It also seemed like we were served by 3 different servers as they were always there to refill water or clear our tables when needed. When we came it was around 8:30pm on a Saturday and it was quiet. The atmosphere (along with the staff) made us feel very welcomed and warm. \n\nOverall we felt like we paid for the experience of interacting in ASL rather than for the food. We would come back once we learn more ASL so we can have better conversations with our servers!</t>
  </si>
  <si>
    <t>unique,American,all,deaf,don't,that,available,interested,honest,total,worth,smaller,Our,little,My,better,main,mango,AMAZING,tender,delicious,soft,bland,good,friendly,impressed,their,slow,respectful,different,our,quiet,welcomed,warm,more,better,our,3,two,86,100,3,8:30pm</t>
  </si>
  <si>
    <t>OaWswBTs7S7fBXKZpRl6eQ</t>
  </si>
  <si>
    <t>t7wcfSi4yOLXGW6FBq0W8Q</t>
  </si>
  <si>
    <t>We found a voucher on groupon for this place. We paid $10 for $20 worth of food (I believe the groupon is still available!). \n\nWe heard good stuff about this place and thought we'd give it a try as we're huge fans of Hakka food. I got the chilli mutton with gravy and my girlfriend got Manchurian chicken. Both dishes were extremely saucy. I really liked the chilli mutton as it was so flavourful and tasted delicious with the rice (the gravy made it more tasty too). They have a deal where if you get one chilli chicken you get the second for $5! The Manchurian chicken was only decent. Every Hakka place we go to we always get Manchurian chicken so we had something to compare it to. This place's Manchurian chicken was too bland even though it was drenched in sauce. Both dishes were around $8-$9 and the portion was quite big. \n\nService was excellent as the server was really attentive and always checked up to see if we were doing good (drinks were always refilled!).</t>
  </si>
  <si>
    <t>available,good,huge,chilli,my,Manchurian,chilli,flavourful,delicious,tasty,second,Manchurian,decent,Manchurian,Manchurian,bland,big,excellent,attentive,good,10,20,one,5,8-$9</t>
  </si>
  <si>
    <t>IS77ghD8ylCSVo3MWhWtLA</t>
  </si>
  <si>
    <t>vMpJzMFst_9GP4boeqWIRg</t>
  </si>
  <si>
    <t>Came in Friday night at around 9:00pm and it was quite busy, almost every table was taken and it was very loud. We were greeted promptly and seated at a booth. The booths were quite small as well as tables (could only fit max maybe 5 dishes) but comfy. \n\nFood was good but very oily. I guess that's kind of expected at most Chinese restaurants. Right now they're offering their seasonal lobster for $24.99 (I think it was 1.5lbs). Prices went up from the last time I was here. I would recommend coming with multiple people so you guys can share the dishes (portions are quite large) and split the hefty bill (e.g one vegetable dish could be $15.99). \n\nThe service is what you would expect at any Chinese place-so many staff around but hard to get the attention of any. Food came out speedy though which was excellent for us hungry people.</t>
  </si>
  <si>
    <t>busy,loud,small,comfy,good,most,Chinese,their,seasonal,last,multiple,large,hefty,e.g,Chinese,many,speedy,which,excellent,hungry,5,24.99,1.5lbs,one,15.99</t>
  </si>
  <si>
    <t>7cZyDhQffTEXBHT4NIK7RQ</t>
  </si>
  <si>
    <t>A6bnXx1see4yZSaVVCVDyw</t>
  </si>
  <si>
    <t>It was my first time trying a poke bowl and it was delicious. It was a huge bowl of fresh ingredients and a burst of all sorts of flavours. We got the classic salmon and wasabi tuna bowls (which were the two most popular signature bowls on the menu according to a worker). Would definitely recommend the classic salmon to anyone! \n\nGreat and friendly service as we were greeted enthusiastically right away and the food was prepared quick. There's limited settings available (~5-6 seats by the window), so this place is mostly meant for take out. You can also order online before pick up to avoid waiting in line.</t>
  </si>
  <si>
    <t>my,first,delicious,huge,fresh,classic,wasabi,which,popular,classic,friendly,limited,available,two,~5,6</t>
  </si>
  <si>
    <t>yf6gU7JusA5ED0DLZISFPg</t>
  </si>
  <si>
    <t>vfjPOe9bzErPTq3OLMXLfg</t>
  </si>
  <si>
    <t>They recently got new management and everything, from food to service, significantly improved! They added a few new menu items that are worth trying (try the tempura squid!). Their new rolls are so good and they don't add a lot of rice like before. They even offer torched sushi during lunch time! Staff is competent and really attentive- great service overall.</t>
  </si>
  <si>
    <t>new,few,new,that,worth,tempura,Their,new,good,competent,great,</t>
  </si>
  <si>
    <t>jmcThwG4pwbvoV7rHJBOKQ</t>
  </si>
  <si>
    <t>-0DET7VdEQOJVJ_v6klEug</t>
  </si>
  <si>
    <t>Located in a huge plaza with many food options to choose from. Huge parking lot but always seems hard to find a parking spot as I always have trouble finding a close spot. I would recommend this place for sizzling plate enthusiasts! We got the spicy mentaiko beef udon and beef supreme with rice. The beef was tender and delicious as well as the udon + sauce! However the mentaiko sauce kind of tasted like a spicy version of mac and cheese. Portions were a little small as well as they only give you a few slices of beef. We still left hungry after. \n\nService was good, they were quick to delivering our food which we appreciated as we were in a bit of a rush. They don't take credit cards so make sure you got cash or debit with you!</t>
  </si>
  <si>
    <t>huge,many,Huge,hard,close,spicy,tender,delicious,udon,spicy,little,small,few,hungry,good,quick,our,which,sure,</t>
  </si>
  <si>
    <t>xDhJqZpyRjXX9iy2O5WODw</t>
  </si>
  <si>
    <t>FJY3WbrP1UFPJaG_87kNdA</t>
  </si>
  <si>
    <t>Super random find but glad we came across this place. First of, the interior is great. Really gives off the backyard BBQ vibe with its bright red picnic tables and hanging string lights. We met hank daddy himself and we appreciated that he came to check up on our table. \nWhen you walk in, on your right will be a huge chalkboard wall, and this is where the menu is. Beautifully written and so many choices. If you want water it's self serve at the front. Some items we got were:\n\n- a half rack: tender and fall of the bones kind of ribs \n- chicken wings: extremely juicy \n- mac n cheese: soooo cheesy \n- garden salad: fresh!\n\nThey offer platters for 2 or 4 which is perfect for groups. Plus if you check in with Yelp you get a free side! What we really found fascinating was the many sauces offered at the table!! You've got homemade original BBQ sauce, hickory BBQ, spicy and honey mustard. Yum.</t>
  </si>
  <si>
    <t>random,glad,great,backyard,its,bright,red,our,your,huge,many,half,\n-,juicy,\n-,soooo,\n-,which,perfect,free,fascinating,many,homemade,original,2,4</t>
  </si>
  <si>
    <t>wtZci-vlqZ_s3gwsatCghQ</t>
  </si>
  <si>
    <t>C8_zdU7zGLUK3uC4e5AepQ</t>
  </si>
  <si>
    <t>Perfect place for udon or tapas lovers. So many different types of udon dishes to choose from (they also offer rice dishes and hot pot if noodles aren't your thing! This place gets extremely busy every weekend dinner, you should make reservations if you're thinking about coming here for dinner. They also have an extensive drinks menu and the bar has lots of options to choose from. Great place to hang out with friends.</t>
  </si>
  <si>
    <t>Perfect,udon,many,different,udon,hot,your,busy,extensive,Great,</t>
  </si>
  <si>
    <t>a0kGCaq6u0_gjyD9jDTSFg</t>
  </si>
  <si>
    <t>9fKYo_6qLPofBbts0JAnSw</t>
  </si>
  <si>
    <t>AWESOME Greek restaurant on main. The interior is simple yet so beautiful- makes the whole place bright and refreshing. Chairs, decorations and even the plates give it a very authentic vibe. \n\nFood we got: \n- greek fries: crunchy and topped with fresh feta cheese\n- gyros chicken pita: ive never had it with fries inside but took the chance and decided to try it... was not disappointed at all!!! Complimented the dish perfectly.\n- chicken souvlaki dinner: huge portion and extremely filling. Came with rice and potato's as sides, with tzatziki sauce. Chicken was juicy and delicious with the sauce. \n\nWhat surprised us was the bread and salad that came with my chicken meal. It filled me up so much that I had to pack my entree to go. Bread was delicious and the salad was also really good (perfect sauce!) \n\nService was incredible. Even though there were many tables and only one server on the floor, her service was still impeccable!</t>
  </si>
  <si>
    <t>Greek,main,simple,whole,bright,authentic,\n-,greek,fresh,perfectly.\n-,huge,filling,tzatziki,juicy,delicious,\n\nWhat,that,my,my,delicious,good,perfect,incredible,many,her,impeccable,one</t>
  </si>
  <si>
    <t>x2ma0lI1yBHjNMckhqX94g</t>
  </si>
  <si>
    <t>_JMzP19EadnMXn_E5tRFjg</t>
  </si>
  <si>
    <t>Whenever I'm having sushi in Brampton, this is my go to place. Why? \n1) Decent food, decent service. \n2) Decent price (People claim that Hockey Sushi is much cheaper than 168, but really, the only difference in price are the children prices and the lunch price - which is $1 more)\n3) They have a points card! You collect 500 points for every $10 you spend. Free lunch costs 8000 points. Free dinner costs 12,500 points. Who doesn't love free food? I believe this is the only AYCE sushi place within the Peel region that offers a points program.\n\nAs for the food; I feel as though they have made the portions a little smaller (I'm not complaining though, because it used to be HUGE and my friends and I were so full afterwards that we couldn't try other dishes). Rolls are neat and don't fall apart when you pick them up. The filling to rice ratio is decent, not like those other sushi places where they just load up on the rice to make you super full, really fast.\n\nIn regards to service, I've never had to wait very long for a table whenever I go there. I've gone for weekday lunch and dinner and weekend lunch and dinner - the longest wait would be maybe.... 10 minutes? \nI guess my only problem is that the service is somewhat of a hit or miss. There are times when I get a very friendly server that clears our table within a reasonable amount of time; then there are the days where I get a server that sort of disappears and stays far, far away from her designated tables. Also, from time to time, I find myself ordering the same dish multiple times because they keep on forgetting my salad or edamame.\n\n\nAtmosphere and Surroundings: Tables are clean, so are cups and plates which everything is served on. For anyone that likes booths, they have booths that are big enough for 4 people to sit comfortably. \n\nOverall, if you're ever in Brampton or Mississauga and you want sushi - I recommend you go to Hockey Sushi</t>
  </si>
  <si>
    <t>my,Decent,decent,Decent,cheaper,only,which,Free,Free,free,only,that,little,smaller,my,full,other,neat,decent,other,full,longest,my,only,friendly,that,our,reasonable,her,same,multiple,my,clean,which,that,that,big,168,1,500,10,8000,12,500,10,4</t>
  </si>
  <si>
    <t>N5smZXK6i9O502KLleNyPA</t>
  </si>
  <si>
    <t>TCr7O2v9L7sH-CZbtpz0KQ</t>
  </si>
  <si>
    <t>Whenever I want Pho, I usually just go to Pho Dau Bo. Cause previous experiences, when I went to a random pho restaurants the flavour of the broth just wasn't the same.\n\nHowever, the pho here was delicious. In my opinion, the broth was spot on. I typically get the Pho Dac Biet (Special Pho), but just cause this place is that good. I might need to go back more often to try their other dishes. Also, they use the thin pho noodles not the thick flat ones (the ones that they use in Beef Ho Fun), which in my opinion is the best type of noodles to have in pho.\n\nWarning: When you order a large pho, it's ridiculously large.</t>
  </si>
  <si>
    <t>previous,random,delicious,my,good,their,other,thin,thick,flat,that,which,my,best,large,large,</t>
  </si>
  <si>
    <t>1M5a0xBFCRVOVDVS-4WsAw</t>
  </si>
  <si>
    <t>N93EYZy9R0sdlEvubu94ig</t>
  </si>
  <si>
    <t>Pretty much every time my boyfriend and I meet up after work, we find ourselves here. It's that good.\nSo far we've tried the banh mi's, steamed bao's and taco's; I feel like the banh mi's are the best. Don't get me wrong, the bao's and taco's are excellent as well. But I prefer to get the banh mi cause the bread is just downright awesome. It's soft, but the exterior is so crunchy.\nEverytime we come here, we get the usual Five Spice Pork Belly Banh Mi and of course, the kimchi fries (boyfriend just lives for that stuff). I like the Five Spice the most cause the Pork belly is cooked to perfection, still so moist and super flavorful and the pickled radish, cucumber is so refreshing it has you wanting more.\nThe kimchi fries are just.. awesome. I don't know how to describe how good it is - it just is.\n\nAlso, don't anticipate on finding a table to sit at here. Not much seating room.\n\nThe stuff here is dangerously good.</t>
  </si>
  <si>
    <t>my,best,wrong,excellent,awesome,soft,crunchy.\nEverytime,usual,most,moist,flavorful,awesome,good,much,room.\n\nThe,good,Five,Five</t>
  </si>
  <si>
    <t>tPiswoGgw0TlTUso610X6g</t>
  </si>
  <si>
    <t>d5rd3nW6lzYElQO93HJYpg</t>
  </si>
  <si>
    <t>Really nice people. Went in with only a little bit of research done about a bike mount. They tried their best to answer every question we had; if they didn't know the answer they consulted their other colleagues and then looked on the Internet till they found an answer. \n\nWhat I liked was that they gave their opinion on what would be the best product for us and why it would suit our needs. \n\nGreat experience :)</t>
  </si>
  <si>
    <t>nice,little,their,best,their,other,their,best,our,</t>
  </si>
  <si>
    <t>Vozw4LBBDKH2bjFwFXYTBw</t>
  </si>
  <si>
    <t>7tzXkDX8HmpzRRoJyLBKcA</t>
  </si>
  <si>
    <t>Came here for the first time on Saturday for dinner reservation made at 6pm. It was pretty busy when we came in there were about.. 15-20 people waiting in the front and outside of the restaurant - so I'd recommend giving a call before coming here on a weekend.\n\nFor an AYCE sushi restaurant, I was really impressed at how the dinner service went. Ordering from an iPad made it so much smoother cause we didn't have to worry about any miscommunication about what we wanted. Normally, whenever we order at AYCE places, it takes forever for the food to arrive (it's usually even worse on weekends), so we ordered a ton of food just incase it would take decades to arrive. But to our surprise ALL of our food arrived so fast that we quickly ran out of table space and we were shoveling our food into our mouths. \nThe sushi rolls weren't those tiny sushi rolls that you'd be disappointed to see once it arrives at your table. Everything was great.\n\nThe only thing stopping me from giving them 5 stars was when the server ran up to us and told reminded us in a very discourteous manner that we were approaching our 2 hour limit and that we had remind our server two times that we had asked for water (which never arrived).</t>
  </si>
  <si>
    <t>first,busy,front,impressed,smoother,worse,our,our,our,our,tiny,your,only,discourteous,our,our,which,6,15,20,5,2,two</t>
  </si>
  <si>
    <t>sEGsPpo437k1vdPysZySSw</t>
  </si>
  <si>
    <t>zoJZ_LgSBq3YznjrzXkG3Q</t>
  </si>
  <si>
    <t>I won't lie... When my fiance first pulled up to this place I thought, \oh my.. This place looks so run down\. But you know that little thing about sketchy run down places - it usually has really good food. Luckily that rule applied to this place. Cute little place that could seat about 30 people. \n \nWe both got the \Bento Box Lunch [Lunch Special] - Assorted Tempura (broccoli, eggplant, sweet potato, zucchini and shrimp) + 6 piece sushi roll (3 avocado + 3 salmon) + 2 piece cheese wonton + teriyaki salmon + rice + salad + miso soup.\nOverall, all the dishes were alright. Everything was cook well and seasoned well. The salmon was a still moist and not overcooked. The cream cheese wonton was a little cold though, it also tasted like cherry cheesecake.. not complaining about that though - just didn't expect it to taste like dessert.\n\nService was good, considering that it was a full house and only one waitresss was running tables.\n\nWill most likely come back in the future :)\n\nAlso they take credit + debit and there's extra parking in the back (gravel parking lot).</t>
  </si>
  <si>
    <t>my,my,little,sketchy,good,Cute,little,that,Assorted,eggplant,sweet,all,alright,little,cold,good,full,extra,30,6,3,3,2,dessert.\n\nService,one</t>
  </si>
  <si>
    <t>_c_atv65s46pC6kyhsVJCA</t>
  </si>
  <si>
    <t>1ZA0L72d1jfU7NT89TInSg</t>
  </si>
  <si>
    <t>Excellent service. The guys here are really nice and helpful. Came here to get an exhaust leak fixed on a weekday and got it fixed in less than 2 hours and it cost less than what I had anticipated it being. \nThis place is also a lot cleaner than most auto shops which is nice.\nI would recommend giving them a call before coming cause they tend to get busy.</t>
  </si>
  <si>
    <t>Excellent,nice,helpful,less,less,cleaner,most,which,busy,2</t>
  </si>
  <si>
    <t>4oXnzLXa8U1X-XV16ZUFvQ</t>
  </si>
  <si>
    <t>EIKurJ0CUXJ2sDs900Lb4Q</t>
  </si>
  <si>
    <t>Went on a weekday around noon, it was pretty quiet. \n\nOrdered the, original cheese steak sandwich and the breakfast poutine. The sandwich had all the usual fixings of a typical cheese steak sandwich, but the meat was really under seasoned - the sandwich was just bland. \nAs for the breakfast poutine, it was soggy (we ate it right away - so it wasn't due to the fact that we left it for too long) and the fries just had a really strong smell of peanut oil.\n\nThe location was clean, tables were clean.  \n\nI probably won't be coming back again, nor do I think I'll try any other Philthy Philly's locations.</t>
  </si>
  <si>
    <t>quiet,original,all,usual,typical,bland,soggy,due,long,strong,clean,clean,other,</t>
  </si>
  <si>
    <t>cn4hfOeSPv8tobBZ1lgyjg</t>
  </si>
  <si>
    <t>i-NdezhBkAP2zoZGwwariw</t>
  </si>
  <si>
    <t>I've come here a couple of times before for take out. So my review is based purely on the food and the service I received when placing my order on the phone and when picking up.\n\nEvery time I order - I only get the sashimi - cause it's so fresh. This is probably the freshest and one of the best sashimi's I can get in the Markham area so it's hard to resist getting this once a week. I always get one of the sashimi platters they have, it's never really specified what I will be getting in my order, but I'm always more than happy with what I get. The sashimi you get is pretty much any sashimi they have on their a la carte menu, but one time I got oyster too. \nThe presentation of the sashimi in the take out box is always really nice too. \n\nIt's a litttllee pricey, but to be honest, you're paying for the quality so in my opinion, it's worth it.\n\nWhen I call in to order, they always get it right and it's usually ready within 20 minutes.\n\nSo just purely based on my take-out experience, if I am to ever dine in here, I'll update my review. But for now, I love this place for take-out sashimi!</t>
  </si>
  <si>
    <t>my,my,fresh,freshest,best,hard,sashimi,my,more,happy,their,la,\nThe,nice,litttllee,honest,my,worth,right,ready,my,my,one,one,one,20</t>
  </si>
  <si>
    <t>gLCWHk8Nfivv7V-p8VzwNA</t>
  </si>
  <si>
    <t>2CkqCWvbV1VoO5aGSvaQRQ</t>
  </si>
  <si>
    <t>Only went in for a quick order and left. But this was by-far the fastest service I ever had at a CoCo location. (I've been to most of the locations in York Region already). Usually it'd take more than 5 minutes for a drink, but it was much less that. \n\nMy only complaint is that they ran out of boba - I mean.. it's a bubble tea place, how could it run out of boba right? \n\nCan't really rate it on anything else at the moment cause I didn't take in most of the place - but overall service and quality of bubbletea was good!</t>
  </si>
  <si>
    <t>quick,fastest,most,more,less,only,most,overall,good,5</t>
  </si>
  <si>
    <t>6be3QA12WXMydBKFuGM1hQ</t>
  </si>
  <si>
    <t>HhopVWTjghrRU2sWGBv-Rg</t>
  </si>
  <si>
    <t>TERRIBLE customer service. We came in at 8:30 Sunday night and two teen servers argued about who was going to have to take our order. One sulky brunette refused , and the other girl reluctantly took our order, after letting us stand there a few minutes while she was messing around with the chips. At least five teenagers on staff there but it would be a stretch to say any of them were \working\. Went to salt my avocado salad and someone loosened the top of the shaker so salt poured all over the salad. Bunch of brats!</t>
  </si>
  <si>
    <t>TERRIBLE,our,sulky,other,our,few,my,8:30,two,One,five</t>
  </si>
  <si>
    <t>rauE286aGJ3FNSvYhw3DRg</t>
  </si>
  <si>
    <t>2AyROtQ-TVPTKGr7nrOsvA</t>
  </si>
  <si>
    <t>Great little neighborhood bar. We live waaaay on the other side of town but were in the area for a basketball tournament last night and stopped in  with our kids for a bite and a few drinks. Beer was cold, and the food was good solid bar food. We had wings, cheese curds, jalapeÃ±o poppers, sliders, and potato skins. Had a good time and would definitely return.</t>
  </si>
  <si>
    <t>Great,little,other,last,our,few,cold,good,solid,good,</t>
  </si>
  <si>
    <t>0lRCi9M-oHvkz1z7l3yADA</t>
  </si>
  <si>
    <t>iBCMaNm_hv9IlCDa7AWPig</t>
  </si>
  <si>
    <t>The best. We have been coming to Mangos for years. The salsa is addicting and the chips are made fresh. My husband always gets the carne Asada burrito enchilada style and it is soooo good. I normally get a torta (a sandwich on a bolillo roll with mustard, grilled chicken or carne asada, avocado, tomato, onion, etc) or chicken soft tacos. Always walk out fat and happy! Staff is super nice and service is great.</t>
  </si>
  <si>
    <t>best,fresh,My,burrito,enchilada,soooo,good,asada,soft,fat,happy,nice,great,</t>
  </si>
  <si>
    <t>ChcEUkFE_Mh2DT9At5piHw</t>
  </si>
  <si>
    <t>46hnat0aLao-qYWZkN9aBg</t>
  </si>
  <si>
    <t>Word to the wise about los dos...they have enough of a following that they just don't give a damn about coddling customers. If you are looking to get your ass kissed, don't even bother coming here. I would call them the Honey Badgers of local restaurants. you don't like it, you can go and they won't shed a tear, because plenty of others know the drill and will still eat here. \nIf you want good, super spicy New Mexican food and don't need to be fussed over, this is a good place for you. They do not offer less spicy salsa options. Hot food and brusque service is their calling card. The Victoria's chicken chili is good enough that I would come here and eat it even if they peppered me with insults the whole time(which they wouldn't, I'm just saying).  Posole is good, but even better at the location on Chandler Blvd. if you like hot stuff, put on your big girl panties and give this a whirl.</t>
  </si>
  <si>
    <t>wise,enough,your,local,good,spicy,New,Mexican,good,less,spicy,Hot,their,good,whole,good,better,hot,your,big,time(which</t>
  </si>
  <si>
    <t>PmGLRq0vIuceTNEnARWRQA</t>
  </si>
  <si>
    <t>gAT3p2Ooou4lUYiF4OKj7g</t>
  </si>
  <si>
    <t>Outstanding service and food. The owners ( Ruby and Tom) are the sweetest people and take great care of their customers. Sizzling rice do up was delicious, as was the chicken with vegetables and Kung pao chicken.  We will definitely be back.</t>
  </si>
  <si>
    <t>Outstanding,sweetest,great,their,delicious,</t>
  </si>
  <si>
    <t>cyy5PJs-4An2zNjjdglezw</t>
  </si>
  <si>
    <t>T9hhq10wU3TmFjyaMNMnFA</t>
  </si>
  <si>
    <t>Went for my first massage last Saturday. Wow. Not sure why I waited so long. It was great, the staff was welcoming and the therapist did a great job. I have been doing lots of barre\/Pilates\/yoga lately and this was just what the doctor ordered. They offer great specials for first time clients and the regular prices are very reasonable as well. Will definitely be back.\n\nBtw, love the snappy responses from management to some of these bogus reviews from professional complainers. So hilarious!</t>
  </si>
  <si>
    <t>my,first,last,great,great,great,first,regular,reasonable,snappy,bogus,professional,hilarious,</t>
  </si>
  <si>
    <t>xMNMy1_xUBaTip-s1q-pBQ</t>
  </si>
  <si>
    <t>t7gpiCO0XJjmHnZaH5_Irw</t>
  </si>
  <si>
    <t>I love this studio. The instructors are very enthusiastic and really drive you to get the most out of the class. They worked me hard! The studio is brand new, and they are offering free classes at the moment and then a new client special. It's very much in demand and classes seem to fill quickly, so book ahead. Check it out!</t>
  </si>
  <si>
    <t>enthusiastic,new,free,new,much,</t>
  </si>
  <si>
    <t>BYiPLvrcQlJsrgTK5RHvOA</t>
  </si>
  <si>
    <t>QK9Sy16uWUqEwTPdoKSiEA</t>
  </si>
  <si>
    <t>Tried this place for breakfast this morning. Service was fine, and the host seemed warm and trying to do his best to accommodate the large crowd of people waiting for tables. The food was Ok...nothing horribly wrong with it, and large portions, but not spectacular. My husband and son ordered over medium eggs and they were runny. If the chef can cook eggs over medium properly that's a good sign, and it wasn't happening this morning. Biscuits were huge but heavy and had a bisquick flavor. The sweet cream pancakes were very, very sweet...this probably appeals to a lot of people but it isn't our thing. I was expecting it to be better. We didn't try any of the desserts. Maybe those are exceptional and that's why so many love black bear diner.</t>
  </si>
  <si>
    <t>fine,warm,his,best,large,Ok,wrong,large,spectacular,My,medium,runny,medium,good,huge,heavy,bisquick,sweet,sweet,our,better,exceptional,many,black,</t>
  </si>
  <si>
    <t>7VLuoo3zQLSd2emqYVzv3A</t>
  </si>
  <si>
    <t>KmsaDVRln9HpsK5vJxFLKA</t>
  </si>
  <si>
    <t>We love this place. The owner is very nice and took the time to greet us and talk for a while. The beers are great, the grapefruit is one of our favorites and there is a stout coffee beer that is insane. Bartender makes a good dirty martini too. \nDelicious food as well and a good view of the runway.</t>
  </si>
  <si>
    <t>nice,great,our,stout,that,insane,good,dirty,\nDelicious,good,one</t>
  </si>
  <si>
    <t>P3WhavdYmuBU3JBaK9n-2A</t>
  </si>
  <si>
    <t>GB09m66C1QKu0dI1HW2hsA</t>
  </si>
  <si>
    <t>Can't say enough positive things about our experience with this company. Quality work at a fair and reasonable price. We just had wood look tile installed throughout our home, and are very happy with the results. Misty was easy to work with, Luis and the demolition crew were fantastic and Guy and Michael installed the tile flawlessly throughout the house. Professional, always on time, great communication and trustworthy. We are so glad the found this company and will definitely use them again.</t>
  </si>
  <si>
    <t>enough,positive,our,fair,reasonable,our,happy,easy,fantastic,Professional,great,trustworthy,glad,</t>
  </si>
  <si>
    <t>2NwmBZEbz2g6tKmFhH8esg</t>
  </si>
  <si>
    <t>oQi2rgl-ajKDoTAaceLBag</t>
  </si>
  <si>
    <t>Terrible service charge for eating in the poker room, and if you complain about the food (which I did because the calamari was way over cooked) they act like so what! It was a free meal for me and I wouldn't return. I would rather have Capriotti's than this place even if I had to pay over this place being free.</t>
  </si>
  <si>
    <t>Terrible,which,free,free,</t>
  </si>
  <si>
    <t>FRHG1bDCl2l-0cDA_Pns3w</t>
  </si>
  <si>
    <t>aqwn3jdQLCWnb59gHK4nAw</t>
  </si>
  <si>
    <t>Talk about some amazing chicken wings, this place has it!\n\nWe had the medium, hot and honey habanero and all were out of this world! The wings were cooked to perfection the staff was excellent and the fries are just like I like them. The home made dips were also all very good! I would give it five stars if it was a five star type of place, but this is as good as it gets in dining like this! Next time I am going to try the extra hot as I like things very spicy, and the normal hot wasn't super hot. Also the hone habanero isn't very spicy but is sweet and spicy and very good. Also the garlic parmesan is outstanding, but in wings I do like spicy.</t>
  </si>
  <si>
    <t>amazing,medium,hot,excellent,good,good,Next,hot,spicy,normal,hot,spicy,sweet,spicy,good,garlic,outstanding,five,five</t>
  </si>
  <si>
    <t>4S-gcYORio1UrfMQvEasqQ</t>
  </si>
  <si>
    <t>kfUSYiPZFpKx_FaCxW6epw</t>
  </si>
  <si>
    <t>For an affordable Car Wash this place is GREAT. Free Vacuum and a monthly plan that is under what you would pay for two washes. I love it.</t>
  </si>
  <si>
    <t>affordable,GREAT,monthly,that,two</t>
  </si>
  <si>
    <t>blyULgv2sl2vsWGiJFcxLg</t>
  </si>
  <si>
    <t>4MGlJYAiP5RYHzyQozAeAA</t>
  </si>
  <si>
    <t>Food horrid, service was ok.\n\nEven though it was comped from my play at PT's I wouldn't eat here again.\n\nI was told that they make everything, yeah right out of a can it was horrible and for 9.00 you can get something out of a can for $0.50 that would taste better at Smith's just down the street.\n\nOh well lesson learned.</t>
  </si>
  <si>
    <t>my,again.\n\nI,horrible,that,9.00,0.50</t>
  </si>
  <si>
    <t>T3xpHjccj8d69HL5bzYZsw</t>
  </si>
  <si>
    <t>xd-AnaGxEMKT2zTEheP6_w</t>
  </si>
  <si>
    <t>This is good fair food, I wouldn't eat it every day but when you are looking for something that is good and not what you see every day this is the place to come. Vegas doesn't have many fairs but this one is worth it.</t>
  </si>
  <si>
    <t>good,fair,that,good,many,worth,</t>
  </si>
  <si>
    <t>eJUBdWqpggyC8aIYDvZ4iA</t>
  </si>
  <si>
    <t>X_EBs3ShGJmehqzfuciEAA</t>
  </si>
  <si>
    <t>This is a terrible place to be, goto North Star right up the street, I do not live in LV full time and they didn't want me to be a part of their local players club since I do not have a Nevada DL. Well, I won't be a part of anything here with the rude staff.</t>
  </si>
  <si>
    <t>terrible,goto,full,their,local,rude,</t>
  </si>
  <si>
    <t>0QwnZJA1Ibg3MUDz8Mfk_Q</t>
  </si>
  <si>
    <t>KskYqH1Bi7Z_61pH6Om8pg</t>
  </si>
  <si>
    <t>Yes, it is that good, no matter what anyone says. \n\nI don't know about the best in the nation, but is the best in Vegas that I have had.</t>
  </si>
  <si>
    <t>good,best,best,that,</t>
  </si>
  <si>
    <t>PemTUg8p0jVLXPNcseQ85A</t>
  </si>
  <si>
    <t>8USUyIeN39rurnqCn5cA0w</t>
  </si>
  <si>
    <t>Some of the best authentic Mexican that I have had in Las Vegas. \n\nI have only been once, but will be returning soon. Its not a five star service but the service was exceptional here. \n\nI tried the chips, salsa, zarapes, queso dip, and guacamole. All were very good, for the type of Mexican food it was the best I have had in Vegas.\n\nThe prices are very affordable especially during their generous happy hour appetizers. I don't see why there are lower ranking reviews I would love to do a 4.5 or a 5 star but I don't give 5 stars for anything but five star places.</t>
  </si>
  <si>
    <t>best,authentic,Mexican,Its,exceptional,good,Mexican,best,affordable,their,generous,happy,ranking,five,4.5,5,5,five</t>
  </si>
  <si>
    <t>IqMWNoQFFbw7rvYMpEwAqA</t>
  </si>
  <si>
    <t>F2HKV9oJhnIKQ-M4Gt4Ftg</t>
  </si>
  <si>
    <t>If you want quality wings in Las Vegas, this is THE place to go, I have had no better wings in the Las Vegas area. \n\nThe customer service was great, the price was good, and the quality of the food was amazing. \n\nWe tried two sauces the garlic and the voodoo, neither were that spicy at all the voodoo is right below the hot on their scale but I didn't find it hot at all, the next time that I go back I am going to get the one right above the hot. \n\nThe fried pickles were spot on, the breading was nice and light, the flavor was excellent. \n\nCheers!</t>
  </si>
  <si>
    <t>better,great,good,amazing,all,right,hot,their,hot,next,that,hot,nice,light,excellent,two,one</t>
  </si>
  <si>
    <t>P91ag360F4haL-EPkthdHg</t>
  </si>
  <si>
    <t>yqqXDVl7ZJaiDDbuCFXqMg</t>
  </si>
  <si>
    <t>This place was extremely good, we had the onion rings and a combo plate. \n\nI loved the beef ribs, who I was with didn't like them, but it was her first time having beef ribs. The only thing is the Mac &amp; Cheese could have used a bit more salt and pepper, but otherwise they were amazing. \n\nThe service was good, and it felt very homey which is what we were looking for on this trip to Phoenix.</t>
  </si>
  <si>
    <t>good,her,first,only,more,amazing,good,homey,which,</t>
  </si>
  <si>
    <t>01IDtrPxbacy4Ij3Qc4A2w</t>
  </si>
  <si>
    <t>5tJ9DgkNxy5LYT0ZA9xdPA</t>
  </si>
  <si>
    <t>I hate to write a bad review but this place really rubbed me the wrong way, About a year ago i was looking for a 5-Series BMW and they had one online, i went to check it out, and they were not exactly on the ball, they took forever to find the keys, didn't know much about the car ect..which was ok, that was not a big deal. I came home and i called the owner and asked him about the car, he said it was in perfect condition and had never been in an accident and he's give me a good deal on it, mind you this was the OWNER of the dealership, i asked him about the car fax report and he said he would supply it and that it was clear! \n\nSo just to double check i ran a carfax and it came out clean, but then i ran an AUTO CHECK *similar to carfax but more detailed* and found out this car had gone through the auction as a suspected salvage vehicle, mind you the car did not have a salvage title or anything so i don't understand what the exact issue was but obviousley THERE WAS AN ISSUE which the owner tried to hide from me, now if i would have bought this vehicle then tried to sell it a few years later i would have been screwed on resale value when this came up! \n\nI hope euro imports does not try to do this to all its customers because sooner rather than later their reputation will be ruined...worse than it already is!</t>
  </si>
  <si>
    <t>bad,wrong,much,which,ok,big,perfect,good,clear,double,clean,similar,detailed,exact,which,few,all,its,their,worse,one</t>
  </si>
  <si>
    <t>HfMzbBhZJXPHYy1QvwvL2g</t>
  </si>
  <si>
    <t>aw0H9O1yysoHB0JanT0Ubw</t>
  </si>
  <si>
    <t>This place is great, their food is definitley meditteranean style, and their service is great. I would recommend the Beef Shawerma over the Gyro, if your looking for good falafel this is the place and my God the Chicken platter..YUMMY!</t>
  </si>
  <si>
    <t>great,their,their,great,your,good,my,</t>
  </si>
  <si>
    <t>OEGZgXL2OY3Y92mswa9Nfg</t>
  </si>
  <si>
    <t>aW5-r8URYODCCyIIAk_1CQ</t>
  </si>
  <si>
    <t>Very happy with the service &amp; also prices at Vivid Racing, i take my Porsche 911 there for anything from simple Oil Changes (which vivid does for less than HALF what anyother shop will do) to performance or body mods.\n\nJeff Aguilar is the man, even found me a new front bumper for my 911 &amp; picked it up himself..these guys are great!</t>
  </si>
  <si>
    <t>happy,my,simple,which,vivid,less,HALF,what,new,front,my,great,911,911</t>
  </si>
  <si>
    <t>gTOb7Ft-MtXRKwa09mBdBg</t>
  </si>
  <si>
    <t>siXCBrVFOXicbM2R-33-8w</t>
  </si>
  <si>
    <t>2nd time here, i tried it and reviewed it about 2 years ago and i wasn't impressed..I WAS WRONG! Seems i just had a bad burger that time! \n\nKey is to get it MEDUIM or MEDUIM RARE- This way it stays juicy! went today was super yummy, got the sweet &amp; spicy + Sweet potato fries....great stuff</t>
  </si>
  <si>
    <t>2nd,impressed,WRONG,bad,\n\nKey,juicy,yummy,sweet,spicy,Sweet,great,2</t>
  </si>
  <si>
    <t>fw7UW-nsR_TqrYD0v7yStA</t>
  </si>
  <si>
    <t>K-uQkfSUTwu5LIwPB4b_vg</t>
  </si>
  <si>
    <t>hmmm. so i loved the place and atmosphere, but maybe i ordered the wrong thing. We weren't that hungry so we ordered the fish mahi mahi tacos &amp; steak tacos, the fish was very oily and tasted strange, while the steak had too much of a hickory bacon taste, i LOVED the place + Service but the food wasn't good. However i will go back and try one of their specialties</t>
  </si>
  <si>
    <t>wrong,hungry,oily,strange,much,hickory,good,their,one</t>
  </si>
  <si>
    <t>enxuQ65vB_6SowfI791G9A</t>
  </si>
  <si>
    <t>fUEHk00pkkuXaGdHQa2eKg</t>
  </si>
  <si>
    <t>Once again BMW North Scottsdale Comes through! EXCELLENT SERVICE, took my 7-Series in, and Mike Sarantidis my service advisor did a great job, kept me well informed, provided me with a loaner..i couldn't be happier, Mike, thanks so much, this is what SERVICE should be like! Excellent!</t>
  </si>
  <si>
    <t>my,my,great,happier,</t>
  </si>
  <si>
    <t>w40egbVGVgqU4qUPLwUzOw</t>
  </si>
  <si>
    <t>GJL5JTkkJA8NiF5XK5O1Cg</t>
  </si>
  <si>
    <t>Love that this place opened up near me, if your looking for middle eastern groceries this is a good spot...the fresh flat bread is a must at my house now!</t>
  </si>
  <si>
    <t>your,middle,eastern,good,fresh,flat,my,</t>
  </si>
  <si>
    <t>TgH9AC0nU--LLujrHx3v-g</t>
  </si>
  <si>
    <t>aIZQF2UCLv6ru-zsPK4H2Q</t>
  </si>
  <si>
    <t>great food, loved the mac &amp; cheese and the ribs..</t>
  </si>
  <si>
    <t>great,</t>
  </si>
  <si>
    <t>wFwi935g_U44s19NMDEPCQ</t>
  </si>
  <si>
    <t>IJWPryPUQVqAD6iMkLEHDQ</t>
  </si>
  <si>
    <t>This place has real professionals working there, couple of year ago my Porsche 911 was hit in a parking lot &amp; they painted the fender &amp; it was perfect,.\n\nso in the past month   i've gone through a couple of cars, i called Tyler who i usually deal with (great guy, knows his stuff)  E63 M6 that i had them paint and install a roof &amp; trunk spoiler on, they did an excellent job, then just last week took them a custom front bumper for a 650i to have installed &amp; painted, they finished the job within less than a week &amp; the paint and install was perfect, mind you this car was silver &amp; silver usually isn't easy to match! \n\nThanks!</t>
  </si>
  <si>
    <t>real,my,perfect,.\n\nso,past,great,his,that,excellent,last,custom,front,less,perfect,easy,911,650i</t>
  </si>
  <si>
    <t>Ag43ay8Ir4uPfQo5NCmT_Q</t>
  </si>
  <si>
    <t>gIJRuXhpkjk_UI5GnnL0bQ</t>
  </si>
  <si>
    <t>I'm reviewing my rating. After Mor telling me i had to wait for them to come inspect the table (i'm moving dont have time for this) and i left my review, i ended up getting a call the next day from a manager &amp; they actually delivered a brand new table, said the old one turned out to be from a bad batch- \n\nSo overall i'm NOW happy with the customer service- and i'll take their word that it was a bad batch and not bad quality overall.\n\n\n\nOld Review: Bought a dinning room granite countertop table from here, within 6 months the legs are cracking, the marble actually stains real easy from heat. Absolute garbage, $800 wasted</t>
  </si>
  <si>
    <t>my,my,next,new,old,bad,\n\nSo,happy,their,bad,bad,Absolute,one,6,800</t>
  </si>
  <si>
    <t>UM2m05vwPEHFVfqbtKNdLg</t>
  </si>
  <si>
    <t>ZwYhFeyU7H8196rPQYmLUg</t>
  </si>
  <si>
    <t>I have heard good things about this place so I figured that I would check it out for myself. \n\nLocated in a strip center, it is easy to overlook with all of the other nondescript shops. The place has a small European boutique feel. More focused on wine than beer, they still have a very respectable beer selection. The atmosphere is laid back and comfortable. All of the beer is priced as singles, with the prices clearly marked, which is a huge plus. The selction is quite extensive, if fact it may be as good as Brawleys in that aspect. I think the biggest draw is the bar with around 16 taps, all of them devoted to craft. The draft prices are fairly reasonable, but the bottle prices seem a little high. \n\nOverall, this is a terrific place to come have a couple of beers and buy a hard to find bottle or two. I think Brawleys may still have the edge for my normal everyday purchases, but this is a nice place to have a beer while shopping.</t>
  </si>
  <si>
    <t>good,easy,other,nondescript,small,European,focused,respectable,comfortable,which,huge,extensive,good,biggest,devoted,reasonable,little,high,terrific,hard,my,normal,everyday,nice,16,two</t>
  </si>
  <si>
    <t>Cs7i86TZzdOI5VuDtx6bBQ</t>
  </si>
  <si>
    <t>KudkPXxqZj2eDAhsTUOpig</t>
  </si>
  <si>
    <t>They have a really good selection of homebrew supplies that they seem to keep well stocked. Employees are friendly and seem to know their stuff. It is a little frustrating that most items are not priced, so you have to keep asking, or looking at their website on your phone while you shop. \n\nI have been to this location as well as the wharehouse in Belmont, and have found the employees to be very helpful and knowledgable at both locations. Overall a very good place to get your brewing supplies...</t>
  </si>
  <si>
    <t>good,homebrew,friendly,their,little,frustrating,most,their,your,helpful,knowledgable,good,your,</t>
  </si>
  <si>
    <t>XOzueLW3OuYxLhWrpfqvaQ</t>
  </si>
  <si>
    <t>wtMbJN1zKHk0mIeaU7vlXw</t>
  </si>
  <si>
    <t>After hearing so much about Brawleys on Beer advocate, I decided that I would give it a shot. My first impression (before I walked in), was that this place looks too small to have a wide variety of craft beers. Boy was I mistaken!!\n\nBrawleys is packed with all kinds of craft beers. The organization is a bit random, but it gives you a reason to carefully look over all of their options.\n\nMike is definately very helpful and willing to make suggestions. On my first visit he let me pick a free piece of glassware from his large selection. I will definately be a repeat customer... This is by far the best beer store in Charlotte.</t>
  </si>
  <si>
    <t>My,first,small,wide,random,their,helpful,willing,my,first,free,his,large,best,</t>
  </si>
  <si>
    <t>4geF3uPNw8SKxAut8-rjxg</t>
  </si>
  <si>
    <t>FA_D4vDxRyI-hC0SZJnjnA</t>
  </si>
  <si>
    <t>I'll start off by saying that I'm not a huge fan of the Epicentre, not that I don't drop in from time to time, just not a huge fan... (too many hipsters)\n\nThat being said, I decided to give Blackfinn a shot. I have now been in two or three times. The food is decent, nothing that will blow you away, but not bad either. The chicken sliders are good, as is the seared tuna salad. The waitstaff seems to be very friendly and attentive. The place can seem to draw in a large crowd on weekends, so the service suffers a bit (to be expected, I guess). \n\nThe beer selection is boring, only a handful of taps and they are mainly Bud, Miller, Coors type beers. At $7-$8 a beer I expected them to at least carry a couple of local or regional beers. \n\nIf you are at the Epicentre and are looking for a good place to have a beer, there are better places.\n\nOver all this is not a bad place, but it's nothing special either...</t>
  </si>
  <si>
    <t>huge,huge,many,decent,that,bad,good,friendly,attentive,large,boring,least,local,regional,good,better,all,bad,special,two,three,7-$8</t>
  </si>
  <si>
    <t>lOGJuWjsMPznX97UhKST0w</t>
  </si>
  <si>
    <t>tInrGCzll4k9hF34Ye1rvQ</t>
  </si>
  <si>
    <t>I took my wife here for Valentines Day... \n\nLast year my wife and I went to Brazas for V-Day and were very disappointed, so I decided that this year I would try the Brazilian steakhouse thing again. \n\nThis place is terrific. We were seated upstairs, which has fewer tables and seems a bit more intimate. The salad bar is very nice; lots of meats (prosciutto, beef carpaccio) and cheeses, salads, calamari, etc... too many items to mention. \n\nThen there are the meats (around 12-15 different meats). Delicious, well cooked, mouthwatering, meats served on a skewer. It really brings out a persons carnivorous side, and they will keep bringing it out to you as long as you want. \n\nThe service was great; very attentive and friendly. Pricing is on the higher side, but definitely worth it. \n\nNow for the one real complaint... The extremely limited beer menu. They only have like 4-5 beers, none of which are on tap. They seem to have a nice wine menu, but have completely dropped the ball on the beer side. Very disappointing. With all of the rich flavors, and juicy meats they could really do well to have an extensive beer menu and offer pairing notes with each beer. A shame, I had to leave Chima and go to another spot to have a decent beer after dinner. Perhaps they should consider adding a cicerone to their staff. \n\nAll in all a great experience, with good food and service. Hopefully I made up for last years experience at Brazas...</t>
  </si>
  <si>
    <t>my,\n\nLast,my,disappointed,Brazilian,terrific,which,fewer,intimate,nice,many,different,cooked,carnivorous,great,attentive,friendly,higher,worth,real,limited,which,nice,disappointing,rich,juicy,extensive,decent,their,all,great,good,last,12,15,one,4,5</t>
  </si>
  <si>
    <t>AGw6GeAGQFGGAfTmnEOrzA</t>
  </si>
  <si>
    <t>QH2OSulslnQ7Yn8Xs81SPg</t>
  </si>
  <si>
    <t>I have been meaning to try this place out for a while, glad I finally got around to it. \n\nGrowlers is situated in the hipster-ish-y area of NoDa. It stands out from the rest of the local shops with a big 200 year old refurbished wooden door with steel hardware, I am told it is from an old Chinese compound. The atmosphere is rustic, with the exception of the TVs that line the walls. \n\nWhen we went in it was pretty busy, but the service didn't seem to suffer for it. The server was with us quickly and our beers were served promptly. The server seemed to have a good grasp on the beer menu, and was able to offer up some suggestions. Quick, friendly, knowledgeable service. \n\nThe menu is great pub, beer food. They make their own sausage and brats in house. The food was really good (Try the Reuben). They have about 15 beers on tap and an old hand pump cask engine (from 1936 I think). Their beer menu rotates fairly quickly, and always has several different styles represented; unlike some places that will fill their tap list with all IPA's and Imperial Stouts... \n\nAll in all, I really liked this place. Reasonably price, good food and good beer. What more could you ask for?</t>
  </si>
  <si>
    <t>glad,local,big,old,wooden,old,Chinese,rustic,that,busy,our,good,able,Quick,friendly,knowledgeable,great,their,own,good,old,Their,several,different,that,their,good,good,more,200,15,1936</t>
  </si>
  <si>
    <t>BUSCFhzxFdaJFJHy_DHIgw</t>
  </si>
  <si>
    <t>SaiduclstsnWUV7K7LDfsg</t>
  </si>
  <si>
    <t>I stop by here from time to time, usually if Brawleys is out of what I'm looking for.  The place is definately geared more toward wine, but that is expected given the name. They seem to have a fairly decent selection of the more mainstream craft beers. Not the best place if you are looking for rare beers or one offs. The presentation of the beer is well maintained, seems to be sorted by country, and the prices are clearly visible. I like the fact that you can build mixed sixers. The pricing is pretty well on par with most other establishments in the area.</t>
  </si>
  <si>
    <t>decent,mainstream,best,rare,visible,mixed,most,other,one</t>
  </si>
  <si>
    <t>AmS7_INdyh11O0CJ7LnGEg</t>
  </si>
  <si>
    <t>hVLFDDA31wYm3Jjz3w74GA</t>
  </si>
  <si>
    <t>I have been going to Duckworths on Park Rd. for a few years now and really enjoy it, so I was really glad to see this one opening up a little closer to the house.\n\nThis location is set up in similar fashion to the Park Rd. location, but much larger, and about twice as many TVs. The place is pretty nice, but not much in the way of atmosphere.\n\nThe service was pretty good. Our server was attentive, and very pleasant. My glass was never empty for longer than a minute or two without him checking on us. He seemed to know the food menu fairly well, but didn't have the same level of understanding of the beer menu.\n\nThe selection is terrific. 80 Taps + 1 cask. If you can't find a beer that suits you here, you won't find one anywhere. Really a vast selection of great local and regional beers, as well as some Midwest and west coast beers. \n\nThe food is the same menu as the other Charlotte location. Decent food at a decent price. Nothing that will knock your socks off, but better than many beer centric places that I have been.\n\nOverall, this is a great addition to the Charlotte beer scene.</t>
  </si>
  <si>
    <t>few,glad,house.\n\nThis,similar,larger,many,nice,much,good,Our,attentive,pleasant,My,empty,longer,same,terrific,that,vast,great,local,regional,west,same,other,Decent,decent,that,your,better,many,that,been.\n\nOverall,great,two,80,1</t>
  </si>
  <si>
    <t>id6HfFmDIaeUIRGFAbERpA</t>
  </si>
  <si>
    <t>Lz1lCZzoCAd0zZsZPevsXg</t>
  </si>
  <si>
    <t>Located in Baxter Village, I have driven past this place several times but have never stopped in. Large, easy to read signage and the typical red phone booth out front make the place easy to spot.\n\nThe atmosphere inside is fairly standard for an Americanized English pub, lots of dark wood, tin pan ceiling, and lots of English style artwork adorn the walls. The food is hit or miss, I got the fish sandwich and pub fries and thought they were fairly good. My wife got the pulled pork sandwich with slaw; the pulled pork was about 60%-70% fat and was pretty bland. The service was somewhat slow and a bit confused. We had two different waitresses coming by trying to take our orders, we would order from one and the other would come by asking if we were ready to order. At one point the waitress came by and picked up our plates before asking if we were done with the food that was left on them... we weren't. They seemed friendly enough, but didn't even know what beer they had on tap.\n\nThey have about 10 taps, and are all mainly the standard import selections; Guinness, Harp, Bass, Old Speckled Hen, New Castle, Smithwicks, etc... They do have 1 or 2 rotating taps for seasonals. Not a bad selection, but not great. The other issue is they serve the beer nearly ice cold, most of the beers on tap should be served a little warmer, the beers were so cold that they were nearly undrinkable until we were almost ready to go...\n\nAll in all, if it weren't for the atmosphere this place wouldn't have much going for it. The food is not bad, bit it is a little pricey for the quality.</t>
  </si>
  <si>
    <t>several,Large,easy,typical,red,easy,standard,Americanized,English,dark,English,good,My,bland,slow,confused,different,our,other,ready,our,that,friendly,standard,bad,great,other,most,little,warmer,cold,undrinkable,ready,bad,little,pricey,60%-70,two,one,one,10,1,2</t>
  </si>
  <si>
    <t>292EZpcsoTvPQMmsUeMxFA</t>
  </si>
  <si>
    <t>wArcCMVnrl_tc9MULW-0CQ</t>
  </si>
  <si>
    <t>Went on a mini brewery crawl this weekend stopping at Triple C, Heist, Birdsong, and finishing with dinner at Growlers Pourhouse. Started with Triple C, now for the next stop in our evening out... Charlotte's newest brewpub; Heist Brewery.\n\nSituated in the cultural hub of NoDa, Heist occupies the old Highland Mill building. The place is beautiful... just the right mix of new and old. You get some very nice woodwork and stonework adorning the walls, while at the same time preserving the history of the space. When you walk in there is an open space with several tables and a bar, as you pass through into the next area you pass a kitchen area with a custom wood burning pizza oven that is open to the rest of the space so that the aroma of pizza baking fills the whole building. Once you stop gawking at the pizza oven you will notice a wall full of windows showcasing the brewhouse, and another bar area. Really, in addition to being eye catching and well laid out the place is huge, there is upstairs seating and yet a third bar type area with seats and tap handles. I could hang out here all day\n\nThe service is decent, the waiter we had was attentive and polite. He tried to be helpful, and knew a fair amount about the menu, but very little about the beer. \n\nNow, on to the menu... I feel like this place has fallen victim to \celebrity chef syndrome\. To many dishes that try to be just a bit too clever. Too little food for too high a price.  Lobster Bisque Test Tubes, BBQ Braised Pork Belly Corn Dogs, Asian Shrimp with Lemon Wasabi Cotton Candy?, Chicken and Waffles... C'mon man!! The burgers, and flat breads don't look too bad, but lets stop trying so hard to be the next food network star.\n\nNow on to the main attraction... The beer. Unfortunately I am underwhelmed by the beer. Eleven house made beers on tap and all of the mediocre at best. How about we cut the beer menu down to a manageable four or five offerings and make the shine!! I don't need ten or eleven beers from a new start up brewery, I need two or three beers that blow my hair back (back when I had hair). We ordered two samplers so that we could try all of the beers, I thought the oatmeal stout was the best beer of the bunch. I would go on to describe the rest of them but I forgot about them even as I was drinking them. Now, don't get me wrong. None of the beers were deeply flawed, just uninspired. While none of them knocked my socks off, none of them were offensive or had bad off flavors either, just boring. I'm not looking for crazy, extreme beers, just good beers done well.\n\nI really wanted to like this place. I was pulling for them to be the next great Charlotte area brewery... and they still could be, but there is work to be done.\n\nAll in all I am ready for the next place, on to Birdsong...</t>
  </si>
  <si>
    <t>mini,next,our,newest,cultural,old,beautiful,right,new,old,nice,same,open,several,next,custom,that,open,whole,full,huge,third,day\n\nThe,decent,attentive,polite,helpful,fair,little,many,that,clever,little,high,flat,bad,hard,next,main,mediocre,best,manageable,new,that,my,best,wrong,flawed,uninspired,my,offensive,bad,boring,crazy,extreme,good,next,great,ready,next,Eleven,four,five,ten,eleven,two,three,two</t>
  </si>
  <si>
    <t>cPwUO6TOCBiFXYYYsRPOYg</t>
  </si>
  <si>
    <t>pi4HuwUm-GRCnnoMBP0zmw</t>
  </si>
  <si>
    <t>I love this place!It has everything from my snacking to professional baking needs.One star away from the impatient young man who was the cashier that day.He is lucky I had patience for him.Other then that great spot and good prices.</t>
  </si>
  <si>
    <t>my,professional,impatient,young,lucky,Other,great,good,One</t>
  </si>
  <si>
    <t>bThtdTRFfb056jHmXrp2Bw</t>
  </si>
  <si>
    <t>yBfRIMeEkzbBNlY4SDLQQg</t>
  </si>
  <si>
    <t>I got the grilled chicken with the clemintine italian soda.I took my time and ate it because it was seriously delicious.Best Ive had out here.I would put a bit more chicken in it..but it rocks..and soooo cheap!4$</t>
  </si>
  <si>
    <t>italian,my,delicious,Best,more,soooo,</t>
  </si>
  <si>
    <t>0x9ytEymzJj8uaxWw-8moQ</t>
  </si>
  <si>
    <t>ujAbYEIBFB8dWpzC8JkmBg</t>
  </si>
  <si>
    <t>I wanted to love this place.I had just had some delicious Churros last month and really wanted one.I came late so this may be why the Churros i received were dried out and a little hard to chew. I ordered the filled ones and the filling made it edible and the flavor delicious.I will come back earlier to catch the fresher batch.</t>
  </si>
  <si>
    <t>delicious,last,little,hard,edible,delicious,fresher,one</t>
  </si>
  <si>
    <t>9FY7c6-pBfFRhHPIDv7xqw</t>
  </si>
  <si>
    <t>PdM1xHGeEAxdoJfK9Bz8EQ</t>
  </si>
  <si>
    <t>So...I love this store for the excellent selection of Asian products.I even got a meat cleaver for cheap here.The staff can be a little rough however. I had noticed the chicken I purchased had a hole in the package.I was in the area and returned it within 30 mins of purchase.The cashier was rude and thought i was blaming her..so weird.I just wanted a refund,and to point out that it was unsafe for me to take it home. After a few minutes she finally directed me to somebody who was able to give me a full refund. Second incident, as I was walking in the store a employee was shouting at me while pointing at my shopping bag.I asked what's wrong..maybe someone could translate? They didn't and after I shopped fast and left.Ill only come back for specialty items If im going to Jean talon market.</t>
  </si>
  <si>
    <t>excellent,Asian,cheap,little,rough,rude,weird,unsafe,few,able,full,Second,my,wrong,30</t>
  </si>
  <si>
    <t>blkppaBseExLpwAyYPHeEA</t>
  </si>
  <si>
    <t>RJdSwvgAd2TRdQw4iOsrag</t>
  </si>
  <si>
    <t>Seriously the best tacos ive had for a while.Sexy,Yummy with delish condiments of fresh salsa and guacamole.I had 3 and when I went to pay they were 3$!!!.It was 1$ taco day and they were amazing!I will be back soon.</t>
  </si>
  <si>
    <t>best,delish,fresh,taco,3,3$!!!.It,1</t>
  </si>
  <si>
    <t>TXHWwMvbnGwdih-u5cw3Jg</t>
  </si>
  <si>
    <t>WY__L1idtX9fG2wGbIr3Ew</t>
  </si>
  <si>
    <t>This is the place I always seem to be attracted to whenever Im in the area.The food is tasty but you will wait for it being that its cooked to order.The last time I was there I waited about ten minutes for my food.When the order was up and ready to be dressed with veggies the young lady in front was to busy texting to work.I had a ride waiting and had to rush her along at doing her JOB!Other then that..tasty meals.</t>
  </si>
  <si>
    <t>tasty,its,last,my,ready,young,busy,her,tasty,ten</t>
  </si>
  <si>
    <t>6ItF9Y15DxlVlDeZ9Cj0BQ</t>
  </si>
  <si>
    <t>This place is fab!I went here tired of Faberge and wanting a change.The service was friendly enough and the Resto was cute.I ordered the chicken and waffles and was in heaven.The chicken was fried crispy and juicy with great flavor.The potatoes were sexy with a yummy sauce on the side along side juicy fruit.My only let down was the waffle.It was to sweet and dense for the plate.Will back soon if to only take a cool selfie in their Dope bathrooms.</t>
  </si>
  <si>
    <t>fab!I,tired,friendly,cute,juicy,great,sexy,yummy,juicy,My,sweet,dense,cool,their,</t>
  </si>
  <si>
    <t>PxF_XbXDIJNAHQIjsZXtWA</t>
  </si>
  <si>
    <t>AMktMQpUKosTCP_R4c-h6Q</t>
  </si>
  <si>
    <t>I went in after outdoor shopping on a super cold day.I wanted something to go because I wanted to get back to my warm home lol.Ordered a chicken torta, service was nice but sllowwww.However after travel time the sandwich was so tasty.I will be back for some more.</t>
  </si>
  <si>
    <t>outdoor,super,cold,my,warm,nice,tasty,more,</t>
  </si>
  <si>
    <t>OvbyuzgeE6MA1tWG9Ln0Rw</t>
  </si>
  <si>
    <t>Qt7BdM-gtofLUndUYmAs_g</t>
  </si>
  <si>
    <t>I went here for take out and when I came home they gave me the wrong order.I was annoyed because I repeated the order 2x in the resto.I ended up eating some because i was starving and tossing the rest.I called the next day for a manager and was told none was on today call tom.Forget it..very disappointing.</t>
  </si>
  <si>
    <t>wrong,next,disappointing,2x</t>
  </si>
  <si>
    <t>MPa0cLDIa7AGeprYh--Hmg</t>
  </si>
  <si>
    <t>OMVzWMQOilHd9ysg75Smag</t>
  </si>
  <si>
    <t>I come here for tasty fresh sandwiches and some groceries. The girl at the sandwich counter always has a smile and the prices are great!</t>
  </si>
  <si>
    <t>tasty,fresh,great,</t>
  </si>
  <si>
    <t>WNzfn4EAodvWvD2Tqh7cfw</t>
  </si>
  <si>
    <t>AJp9Qml6QHIGnXqlFzej6A</t>
  </si>
  <si>
    <t>As a general rule I am not a big fan of chiropractics though I have gone to them several times over the years in desperation. Two days ago I was just putting my bike rack on my vehicle and out of no where I almost went down to the floor with a sudden pain in the side of my lower back. \nYesterday, I saw my primary care physician who prescribed a muscle relaxer and a pain med. A neighbor saw my painful situation and suggested I see Dr. Teusink. I was absolutely desperate as I have never in my life experienced such pain. \nI was barely able to get in and out of my car and walking was very painful. Then there were the back spasms that took away my breath and just about dropped me to the floor in pain. \nThis morning I hobbled into Dr. Teusink's office. I could not lie down on his regular table but he had this other table that took me from standing to down without me having to do any moving. \nHe pushed and poked and did his magic along with some acupuncture which I never had that before. I didn't care what he did as long as he fixed me. About 20 or so minutes later I was almost able to get off the table by myself. \nIn summary, when I went into his office the patients in the waiting room watched as I could barely stand and walk to get into the examining room on my own. Then 20 minutes later watched as I walked out on my own. I was able to get in and out of my car with minimal discomfort. \nI am still resting my back and have a follow up visit tomorrow. I can now get around the house myself and no longer have the breath wrenching spasms.\nOn a side note, Dr. Teusink has a great bedside manner and his staff is great. \nIn summary, I would highly recommend Dr.Teusink to anyone.</t>
  </si>
  <si>
    <t>general,big,several,my,my,sudden,my,lower,my,primary,my,painful,desperate,my,such,able,my,painful,back,that,my,his,regular,other,that,his,which,able,his,my,own,my,own,able,my,minimal,my,side,great,his,great,\nIn,Two,20,20</t>
  </si>
  <si>
    <t>LNPcUhLrJMusyprXAMWRYw</t>
  </si>
  <si>
    <t>rk55_OuXryzQTexDlvsa0g</t>
  </si>
  <si>
    <t>Never a bad experience at Starbucks.  I am here with my dog, Molly.  Being respectful of the premises I did not bring Molly into the store. I called the store and spoke to Terry who took my order and brought it out to me. She even brought Molly a cup of water...a nice touch!</t>
  </si>
  <si>
    <t>bad,my,respectful,my,nice,</t>
  </si>
  <si>
    <t>3ValMfD6LNa6Y9tQMl5mLg</t>
  </si>
  <si>
    <t>coAdjIJ7Xomwq7sfHFzxKQ</t>
  </si>
  <si>
    <t>Prices keep going up and up and the portion size and quality keep going down. \nWe have been eating that this particular good egg for over 10 years. We have seen the place change drastically over the past 12-24 months.\nThe other day I ordered 2 strawberry pancakes. They used to be the full size of the plate and very fluffy. When they came out and were 2\ all around smaller and flat as a crape, I made a casual comment to the food server about the size. Her answer was that most people waste them so they cut the size... But they didn't cut the price.\nI ordered corned beef hash and eggs. There was like a measured spoon full of corned beef hash, what was probably one scrambled egg (small, not even a jumbo) and potatoes. Hash was cold, eggs cold. Oh well, after all, it was double stamp Tuesday!\nThis is just typical of what is going on there. We used to eat there a minimum of 2-3 times a week, now it is just an occasional double stamp Tuesday. \nIn the area there are lots and lots of better places for less money, especially if you use Groupon, Restaurant.com or the entertainment book.\nOn a side note, this place used to be crowded. We used to have to wait to be seated., Especially on a Tuesday. Now the place is always empty. 7 or 8 tables occupied. Maybe I am not the only one who feels this way???\nWe will probably use up our free meals from the loyalty cards and move on to the better establishments in the area. My wife says we better use them fast or they won't be worth anything!</t>
  </si>
  <si>
    <t>particular,good,past,other,full,fluffy,smaller,flat,casual,Her,most,price.\nI,corned,full,corned,small,cold,cold,double,typical,occasional,double,better,less,side,empty,only,our,free,better,My,worth,10,12,24,2,2\,one,2,3,7,8,one</t>
  </si>
  <si>
    <t>I0icmxe0B2Opwv4K5htH_A</t>
  </si>
  <si>
    <t>FdgWAUE6tCVwEPSFKAqS7A</t>
  </si>
  <si>
    <t>Our regular vet is in NJ so when our 1.5 yr old, 62 # Pit Bull, Molly sustained a knee injury at the dog park, we sought out some friends for a vet referral. With so many local vets, we chose the one with the most referrals from our dog loving friends. That was Scottsdale Ranch Animal Hospital. They have 6 DVM's in the practice; which one to pick. I tried to make an appointment with one of the practice owners but couldn't get into see him for a week and we didn't want to wait. I was scheduled with Dr. Scotti Gullison. Dr. Gullison had a very good resume and I was OK with her. As it turned out she was absolutely AWESOME to the tenth degree!!! She made us feel very comfortable, was very competent and very thorough. She explained everything. She suggested X-rays and we agreed. While Molly was sedated for the X-rays, she was also examined by Drs. Stolper, Baker and T. Nick. So in reality, Molly got a super consult by the other docs in the practice, which included the one I originally wanted. The decision was that she probably had a partial tear of her CrCL (ACL). It was decided we would watch and see for about 3 weeks and re-evaluate. They also suggested a blood test to eliminate Valley Fever as a possible cause of her limping. \nIt was finally decided that it was in fact probably a tear or partial tear of her ACL. \nWe made arrangements to see Dr. Ross Lirtzman, a board certified canine orthopedic surgeon and owner of the Animal Specialty Group of Scottsdale.  \nMolly was operated on 11 days ago and is doing great. \nA little about the practice itself. SRAH is in its own free standing building. The building has 2 entrances; one for dogs, the other for cats. They do grooming and boarding. The place is every clean. It does not smell of dog or cat. Well appointed but not over the top. The staff is very friendly and caring. \nThe advantage of a practice like this with 6 DVM's is something I did not recognize until Molly got her super consult. When you have something tricky, it is nice to have a second or third opinion. This practice lends itself to that. They are big but treat everyone on an individual basis. \nI would highly recommend SRAH to anyone looking for a vet or to change vets.</t>
  </si>
  <si>
    <t>Our,regular,our,old,many,local,most,our,which,good,OK,tenth,comfortable,competent,thorough,super,other,which,partial,her,possible,her,tear,partial,her,canine,orthopedic,great,little,its,own,free,other,clean,friendly,caring,her,super,tricky,nice,second,third,big,individual,1.5,62,6,one,3,11,2,one,6</t>
  </si>
  <si>
    <t>FHkwQYba1Gw8f58s9gA09A</t>
  </si>
  <si>
    <t>-9A-46iJjMrKslecqdQaMg</t>
  </si>
  <si>
    <t>Wow!!! What an inventory!!! \nNow a year into their giant new location these guys are raising the bar for all the other non chain gun stores. Best inventory of hand guns, long guns\/ARs &amp; shot guns of any store I've been to in the valley. Their staff is always friendly and every one of them are knowledgable on the product. They are always well staffed. The place is clean and well merchandised. Plenty of parking. Open 7 days. They offer CCW classes as well as others. Rental of steel reactive targets is available. Plenty of AR stuff in stock if you want to build your own. Prices are higher than mail order but fair for a retail store. \nIn summary, I would highly recommend these guys as a place to check out and you can make your own decision to buy on your own.</t>
  </si>
  <si>
    <t>their,giant,new,all,other,non,Best,Their,friendly,knowledgable,staffed,clean,Open,reactive,available,your,own,higher,fair,retail,\nIn,your,own,your,own,one,7</t>
  </si>
  <si>
    <t>_qh3tAESy0CbcyfCeHr-0w</t>
  </si>
  <si>
    <t>S7qRdQS9t8P3mv6_aggf2Q</t>
  </si>
  <si>
    <t>Our kids were in town visiting and our grandson is a star ball player. Stopped into SBC to try out a new bat he was going to buy. SBC had a demo bat and let him try it for an hour in one of the cages. He liked the bat! We decided to buy him the new bat, but it had to be ordered. What happened next was all good business where they far exceeded our expectations. I asked how much we owe for the bat rental for the hour plus how much do we owe them for the use of the batting cage. Because we bought the bat from SBC, they said no charge for the use of the bat or the cage. They also gave us a great price for the bat. The bat came in and they promptly shipped it to our grandson in NJ. There was an issue with the sales tax and they promptly corrected the error. \nThese people are very reliable and trustworthy. They did what they said they were going to do and did it in a timely manner. I would highly recommend them to anyone. I know my grandson told his team mates about SBC. \nThank you Ash for the great buying experience.</t>
  </si>
  <si>
    <t>Our,our,new,demo,new,good,our,much,much,great,our,\nThese,reliable,trustworthy,timely,my,his,great,one</t>
  </si>
  <si>
    <t>CDPL4xR-yAQi7XhefQl7ng</t>
  </si>
  <si>
    <t>o21PTl18HHz6Uz2DAZ7qEw</t>
  </si>
  <si>
    <t>Under promise over deliver! \nThese people are absolutely awesome. Bought my XL550 press about 2 years ago. I was new to reloading. Sales took their time and made sure I had everything I needed. Got home and set it up and low and behold I did have everything I needed to start reloading. Over the course of time I had questions and concerns. Either on the phone or when I went in, they resolved everything. Finally last Monday I had to bring in my machine for an adjustment I couldn't do. I expected to have to wait weeks and weeks to get it back. Got a call yesterday that it was ready. 5 days!!! Picked it up. Not only did they fix my problem they went over and beyond. Cleaned everything. Replaced a few parts they felt were questionable. Machine looks as good as new. Set it up and did a quick 50 rounds. I never remember the machine being so smooth. \nAnd the price for this great service was zero. \nIn summary, when considering a reloader, there is only one choice, DILLON.</t>
  </si>
  <si>
    <t>\nThese,awesome,my,new,their,sure,low,behold,last,my,ready,my,few,questionable,good,new,quick,smooth,great,2,5,50,zero,one</t>
  </si>
  <si>
    <t>du4s0u7lXYBUYla8iz9OqQ</t>
  </si>
  <si>
    <t>DYi503MAN4bkUvt7eGBDRw</t>
  </si>
  <si>
    <t>Over the past 2 years I have dealt with the CZ Custom several times and I guess it is finally time to write a review. I've gotten to know Robert, Stuart and Tyrone and have always found them to be accommodating in every way. What has motivated me to write the review today is the way my visit went down today. My main competition firearm is my CZ SP01 Accu Shadow. While cleaning it today I noticed that the rear sight had a broken pin and was just flopping around. It was just a pin that has to be pushed out and another one pressed in. A 5 minute job tops! After getting pretty much blown off my one of my regular gunsmiths I decided to make the trek down to Mesa and was resolved to wait my turn in line for the repair. I figured I would be out my CZ for a month or so. I arrived at the Custom Shop and was buzzed in with my pup. I explained what was wrong and they took the ball and ran with it for a touchdown! The broken pin was jammed in and they couldn't get it out. They had to remove the rear sight to work on it further. The 5 minute job went to 10 and 15, then 20 minutes. They finally came out and told me they couldn't extract the pin and want to replace the rear sight. At this point I had no choice since I had no rear sight. Once replaced I would have to re-sight in the gun. I told them Ok. Another 10 minutes went by and still no gun. Then Tyrone came out with my gun and a test target. They replaced the sight and zeroed it at 10 yards. \nWhen I asked them how much I owed them, they told me not to worry about it. I couldn't let it go like that so I made sure I gave them enough money to at least buy a couple of pizzas and lunch is on me... Thank you very much. \nCZ is a great firearm and the CZ Custom Shop is the place to deal with. Customer service is the name of the game and I have never had a bad experience here.</t>
  </si>
  <si>
    <t>past,several,my,My,main,my,rear,broken,that,my,my,regular,my,my,my,wrong,broken,rear,rear,rear,my,much,sure,enough,least,\nCZ,great,bad,2,5,one,5,10,15,20,10,10</t>
  </si>
  <si>
    <t>j0XKoQ1l9KkNeVC9d0_sbQ</t>
  </si>
  <si>
    <t>5pGl2X7EhGtyFR3tuNzzkQ</t>
  </si>
  <si>
    <t>After getting some of the worst customer service last week in the REI store in Paradise Valley, we drove down here today. This is a relatively new location having moved from Tempe. Very nice store and lots more room than Tempe. I went into the Shoe Dept and was greeted by Caleb who remembered me even though it has been over a year since I was last in at the Tempe store. Caleb took the time to find out what my needs were, checked my size and made recommendations. Long story short, I walked out with a great fitting pair of hiking boots and a smile on my face.</t>
  </si>
  <si>
    <t>worst,last,new,nice,more,last,my,my,Long,great,fitting,my,</t>
  </si>
  <si>
    <t>o0PbWt-or50ZTLaE3e4Ijg</t>
  </si>
  <si>
    <t>hLBUmtU_WNR3qSwDlD4-Zg</t>
  </si>
  <si>
    <t>We have been taking Molly, our 6 year old Pit Bull (Therapy Dog) here for 4 years now and this 5 Star review is entirely overdue. \n1. The services provided here are excellent and very reasonably priced. There is no sacrifice of quality even though the prices are a fraction of what we would pay at our regular vet. \n2. The entire staff is friendly and knowledgeable. \n3. They only do spay\/neuter surgery, shots and some other basic procedures. They do not deal with sick animals. That's for your regular vet. \n4. When coming in for shots, your pet will get a complete physical by Dr. Archuleta, DVM. \n5. They are open for shots from 6:30-8:00am on a first come first serve basis. Best days to come are generally Monday and Tuesday for the shortest wait time. \n6. Don't expect some fancy Scottsdale waiting room and office. This is a clinic. It's clean, doesn't smell and nothing fancy. Bare bones but they get the job done and do it right. \n7. This past visit Molly got her 3 year rabies, bordella, distemper\/parvo and lepto vaccines, anal glands expressed and a physical for less than $100. I can only imagine what that would have cost at our Scottsdale vets office. \nI highly recommend them for their high quality of service at a reasonable price. You won't be disappointed.</t>
  </si>
  <si>
    <t>our,old,overdue,excellent,our,regular,entire,friendly,knowledgeable,other,basic,sick,your,regular,your,complete,open,first,Best,shortest,fancy,clean,fancy,Bare,past,her,lepto,anal,less,our,their,high,reasonable,6,4,5,6:30,3,100</t>
  </si>
  <si>
    <t>MMKkntLflB8_Ld5PB0K8Pw</t>
  </si>
  <si>
    <t>Od9NOVPtVLyqdrvauLbJdA</t>
  </si>
  <si>
    <t>First time here and they didn't have the car I reserved.  Instead I get a van or pay $25 more a day for a BMW.  Isn't the reason you make a reservation so that the car is reserved??!!!</t>
  </si>
  <si>
    <t>First,more,25</t>
  </si>
  <si>
    <t>SxJVVk_h6_-huLwxDzO10A</t>
  </si>
  <si>
    <t>1GcTd5Ii5fgIP2zmcbVPAA</t>
  </si>
  <si>
    <t>I fly into Quebec about 4 times a year and typically stay at a Hilton chain but for this trip my customer booked me at the Aloft. \n\nThe room was nice, there is a quaint bar which has a modern decor and is inviting.  There was no bath but for me the glass door shower is roomy and perfect.  \n\nI was a bit irritated though that I went to checkout at 3:30am and although that is early, I couldn't find a sole to check me out and get a receipt.  Then, to make it more irritating the 3:45am bus pulled out front and within 10 seconds left before I could even walk outside.   They have a shuttle every 15 minutes but that really cut it close\nFor my 5:50am departure considering I have to go through customs, etc.  \n\nOverall it's a nice hotel for a higher price than I'm used to with what I see as a lower level of customer service.</t>
  </si>
  <si>
    <t>my,nice,quaint,which,modern,roomy,perfect,irritated,early,3:45am,my,nice,higher,lower,4,10,15</t>
  </si>
  <si>
    <t>9aisBImSX3WwgojjOKmKew</t>
  </si>
  <si>
    <t>TaR4FZDEIyk9w2xSeRQo5Q</t>
  </si>
  <si>
    <t>So I'm here on business and visiting a construction site and after a while I'm starving.  I see a bunch of Italian places, burger joints and then my colleague says \hey, there is a Tai place over there, let's try it\. \n\nSo we did.   Wow.  I got the General Tao chicken with rice and a spring roll. Boom!   This must have been the best General Tao chicken I have ever had and I have eaten that 100 times in 5 countries and countless states.  The spring roll was also really good and the price was the best part!  \n\nIf I end up over here again I'm definitely coming back.  What a nice little find!  \n\nEnjoy!</t>
  </si>
  <si>
    <t>Italian,my,best,countless,good,best,nice,little,\n\nEnjoy,100,5</t>
  </si>
  <si>
    <t>Zh_jZH11dK_52ig-embHwg</t>
  </si>
  <si>
    <t>cSbCwwITf-PMYmAkbsHOIA</t>
  </si>
  <si>
    <t>This is a really nice hotel in a great location of you want to be close to a lot of restaurants and activities.  It's about 30 minutes from Trudeau airport and luckily for me, 3 minutes from my employment headquarters.  Lol.  \n\nThis is a nicer hotel with upscale amenities similar to that of a Hilton or Marriott hotel.  The rooms are spacious, well equipt and my executive suite had a full fridge, snacks, chocolate bars and other items there if you had a craving, including wet bar options and a bottle of red wine.  \n\nThe bed was really comfortable and there are plenty of TV channels to surf.  The wifi was also as good as most any other hotel with \good\ wifi and I have had many with much worse Internet.  The pools are small (indoor and out) but they are heated like hot tubs and for that, they are just right.  There is a decent breakfast in the morning but nothing is cooked to order.  \n\nThe downsides.  The biggest downside is that there isn't a full service restaurant on site.  There are plenty of restaurants within a 5 to 10 minute walk but for that reason, I'm going to limit my rating to 4 stars.  Other than that, this place rocks and has a lot of character that the chains can't match.  \n\nEnjoy!</t>
  </si>
  <si>
    <t>nice,great,close,my,nicer,upscale,similar,spacious,my,full,other,wet,red,comfortable,good,most,other,\good\,many,worse,small,indoor,heated,hot,right,decent,biggest,full,my,Other,that,\n\nEnjoy,30,3,5,10,4</t>
  </si>
  <si>
    <t>DOiALH5G07lXj130f2_O6A</t>
  </si>
  <si>
    <t>DOmVF9YKOvTkqjcgUwtOgQ</t>
  </si>
  <si>
    <t>This was a nice experience in downtown Montreal.  The restaurant has that modern, euro feel to it and the bar is very inviting.  \n\nI had the salmon for dinner and the crabcake appetizer and both were excellent.  The service was good and the wine was tasty.   The sorbet desert was also very delish. \n\nThe only drawback was that the doors and windows were open which on most nights would be inviting but it was so warm and muggy it would have been better to use the AC.  \n\nI would certainly go back and plan to if in the area.  \n\nEnjoy!</t>
  </si>
  <si>
    <t>nice,modern,euro,excellent,good,tasty,delish,only,open,which,most,warm,better,\n\nEnjoy,</t>
  </si>
  <si>
    <t>HnbkGxUs7oWKYDeB-Pk82Q</t>
  </si>
  <si>
    <t>This is a wonderful little coffee shop at the intersection of The Venetian and Palazzo.  If your in the Canal shops at the end of Palazzo just go down the escalator and it's on your right.  \n\nThey have a ton of different espresso, cappuccino and coffee drinks as well as breakfast items, sandwiches and gelato's.   \n\nThe service was quick and the coffee items are all excellent.  I'm a happy camper that this is just a short walk from our room. \n\nEnjoy!</t>
  </si>
  <si>
    <t>wonderful,little,your,your,different,quick,excellent,happy,short,our,\n\nEnjoy,</t>
  </si>
  <si>
    <t>aJk_GsTrR4zc5Lqo8mvdZg</t>
  </si>
  <si>
    <t>CtlI1ODuPCx53R9aKEdxiQ</t>
  </si>
  <si>
    <t>I stayed here a week and have more stays planned in the future so it's worth staying but with mixed emotions.  \n\nThe room was clean and fairly up to date.  I would go with 4 stars on the room. \n\nRoom service was good and all 3 times I ordered room service they were quicker than the time estimate.  The food was also pretty good and fair priced.  The restaurant was ok with fair service.  I just don't find service anywhere else in the world like you will in the USA.  4 stars for the food and 3 for the service.   \n\nParking.  99% of the time this isn't a mention but here I have to.  The parking sucks.  There is a garage that is 100 yards away but it is too tight for most vehicles unless it's a midsize or small vehicle.  I couldn't hardly even drive my SUV through there. So the other parking is basically the mall parking lot which is also 100 to 200 yard walk.  Getting in and out on the weekends was a chore and also coming into the hotel at 5pm was difficult.  You could be 1\/4 mile away and it might take 15 minutes to get in and parked.  Not convenient for parking ease.  \n\nThere is a mall across the street which is large and will surely keep the wives happy if your here for work and have a wife or friends hanging out all day waiting for you, lol.  \n\nThe service counter associates were all pleasant and helpful   Also, the pool, hot tub and workout areas are nice so definitely bring swimwear because you will regret it if you don't.  \n\nOverall the hotel is nice but not the most convenient.  It is a full service hotel which is nice if you want to come and not leave unless you want to.  There is also a nice amount of banquet halls and meeting rooms here.  I will definitely be back but I also will check the comparable hotels in the area and will most likely go with the lowest price one in the area.\n\nEnjoy!</t>
  </si>
  <si>
    <t>more,worth,mixed,clean,good,quicker,good,fair,ok,fair,that,tight,most,midsize,small,my,other,which,difficult,convenient,which,large,happy,your,pleasant,helpful,hot,nice,swimwear,\n\nOverall,nice,convenient,full,which,nice,nice,comparable,lowest,4,3,4,3,99,100,100,200,5,1\/4,15,one</t>
  </si>
  <si>
    <t>fwFL-T3fyvfwsHyKbXvqPw</t>
  </si>
  <si>
    <t>9CNObWIk7w8poCo5IAtgmw</t>
  </si>
  <si>
    <t>I'm from Louisiana and that's the original home of Raising Canes  \n\nThis is not a burger joint and they don't do anything but chicken strips and fries, they they are fast, fresh and dam good.   \n\nThe canes sauce is awesome too and I dip my bread and fries in it too.  They also have a great sweet tea if you like iced tea.  \n\nHere is a tip.  If you get the caniac which comes with a bread and a slaw, you can just ask to substitute another bread for the slaw if you prefer.  My wife and I order that and split the meal whcih will feed two for under $10.00.  \n\nEnjoy!</t>
  </si>
  <si>
    <t>original,fast,fresh,awesome,my,great,sweet,iced,which,My,\n\nEnjoy,two,10.00</t>
  </si>
  <si>
    <t>09prgcskc-y6FHLQxxTrEQ</t>
  </si>
  <si>
    <t>TheMGM Grand Hotel is a landmark hotel at the corner of Tropicana and Las Vegas blvd.  The iconic Lion and green lite hotel are a popular backdrop for photos and make this hotel easy to find.  \n\nThere are many of family friendly areas in this hotel which includes the pools and a huge arcade located on a lower level near the food court.  \n\nThe rooms here are clean and comfortable but not overly huge or posh.  There are plenty of restaurants and also a food court with lots of selections to please most everyone.   This place also boasts many high end restaurants so if you looking for very fine dining you don't need to travel far.  \n\nThere are many theaters and show events here in addition to the famous MGM garden arena which hosts tons of live events such as boxing matches, concerts, etc. \n\nOverall this is a nice hotel for the price and one which I always check pricing on when I'm planning a stay.  \n\nEnjoy!</t>
  </si>
  <si>
    <t>landmark,iconic,green,lite,popular,easy,many,friendly,which,huge,lower,clean,comfortable,huge,posh,most,many,high,fine,many,famous,which,live,such,nice,which,\n\nEnjoy,one</t>
  </si>
  <si>
    <t>JKPXMlEqbAQ-RbC1sdTh3A</t>
  </si>
  <si>
    <t>ByFMv3p5X1aNeZhU61rDcA</t>
  </si>
  <si>
    <t>The stratosphere is an iconic hotel which can be seen from most anywhere in Las Vegas.  The circular tower which houses the Top of the World Restaurant, a bar and several thrill rides are an easy landmark.  \n\nThe hotel here is on the North end of the newer strip of Vegas but is a little isolated.  Location wise, it's between the main Vegas strip and old Vegas which is also known as Freemont street. \n\nThe rooms here are good and the price is hard to beat.  There are plenty of restaurants and gambling tables and slots to keep you entertained.  They have a nice pool as well if sunning is your cup of tea. \n\nThe Valet parking is free so if you have a car you won't have to worry about paying some huge daily fee to park it.  \n\nOverall this is a nice hotel wth lots of benefits at a very modest price.  The bang for the buck is high here.  \n\nEnjoy!</t>
  </si>
  <si>
    <t>iconic,which,most,circular,which,several,easy,newer,little,isolated,wise,main,old,which,good,hard,nice,your,free,huge,daily,nice,modest,high,\n\nEnjoy,</t>
  </si>
  <si>
    <t>rG-nseJImT5TNXet0blWlg</t>
  </si>
  <si>
    <t>srdASQdBJwyUzZAQKdH7_g</t>
  </si>
  <si>
    <t>Very conveniently located, right by Tao nightclub. This place churns out the same quality drink I enjoy back in Los Angeles. The prices are a bit higher, probably due to the fact that it's Vegas, but hey, the convenience is worth it.\nI ordered an iced green tea, which was good to have after a large meal and a few glasses of wine. No hassle and quick service. Recommended!</t>
  </si>
  <si>
    <t>right,same,higher,due,worth,iced,green,which,good,large,few,quick,</t>
  </si>
  <si>
    <t>VrzYF6jRL6h01ZylBlyZnw</t>
  </si>
  <si>
    <t>HLv6QR7CYk4VtAdJqvzP7w</t>
  </si>
  <si>
    <t>My buddy an I walked in here out if the whim. Being a fan of photography, I wanted to see this guy's work in order to further inspire my own photography. I was amazed by how good this guy's work is.\nHis pieces start at $2000, and can go as high as seven figures. However, if you come check out his work, you will understand why they are priced as so.\nFrom cityscapes to nature shots, these works of art are a perfect addition to your home. I will be buying one to line my bedroom wall sometime in the near future.</t>
  </si>
  <si>
    <t>My,my,own,amazed,good,high,his,so.\nFrom,perfect,your,my,near,2000,seven,one</t>
  </si>
  <si>
    <t>hliyl4TsBJm4tqiGcZtQAw</t>
  </si>
  <si>
    <t>For a romantic dinner, this is definitely the place!\nI took my then girlfriend here during our Vegas Valentine's Day excursion. She loved it as much as I did.\nThis place is located within the Stratosphere, and reservations are strongly recommended. Getting to this revolving restaurant involves taking the elevator to the top, and checking in at the desk. Once your table is ready, you will be taken to the revolving restaurant and you will be amazed by the great views. The restaurant rotates at a slow rate, so you will get a change to enjoy the 360 degree view of Las Vegas. The view is especially great at night.\nThe food itself is phenomenal. It is well worth the price, as it is made with the right balance of ingredients. Thus far, I've had the filet mignon and the salmon. To drink, I opt for the pinot noir. I have a glass to take in the view, and another one to accompany my meal. \nThe service is efficient, and the meal comes with many trimmings. I have not yet tried their desserts, but I will update when I do. Chances are, I will come back here on my next Vegas trip, so stay tuned.</t>
  </si>
  <si>
    <t>romantic,my,our,your,ready,amazed,great,slow,great,phenomenal,worth,right,filet,my,efficient,many,their,my,next,360</t>
  </si>
  <si>
    <t>nZZoONbwGDKg2sDlgymbCg</t>
  </si>
  <si>
    <t>D42-sxkmZy2fn4BkZaEkbA</t>
  </si>
  <si>
    <t>I had just gotten into the area, and I was starving. Most places in town were closed by the time I went scavenging for food. Luckily, there was an In-N-Out about a 12-minute drive from the hotel.\nI pulled up to the drive thru and ordered my usual: 3x0. I washed it down with some iced tea. The burger actually tasted more fresh than the locations I frequent back in LA.\nWhen I came here, it was around 1:00AM, so it was virtually empty. The staff was friendly and efficient. The surrounding area was peaceful and safe. I'll be stopping by here before the drive back to LA.</t>
  </si>
  <si>
    <t>Most,thru,my,usual,iced,fresh,empty,friendly,efficient,peaceful,safe,12-minute,1:00AM</t>
  </si>
  <si>
    <t>Fq8vG65orKzfseZQVDQAhw</t>
  </si>
  <si>
    <t>cC4_BKJARFbGu0I25K_Sww</t>
  </si>
  <si>
    <t>Before going on a campus visit, I stopped by here for a caffeine boost. I ordered a regular iced latte, a large iced coffee for my buddy, and a cup of iced water.\nThe environment here is pretty good to study in. The students I saw here from across the street were focused on their books, and no real distractions were found here. This is great, as it is hard finding a coffee shop with the same qualities in LA.\nThe prices here are pretty much on level with the ones in LA, and the customer service was great. The place was kept clean, and it was an overall peaceful environment.</t>
  </si>
  <si>
    <t>regular,iced,large,iced,my,iced,good,their,real,great,same,great,clean,overall,peaceful,</t>
  </si>
  <si>
    <t>9xjhVauMOjkonz2ombfAqA</t>
  </si>
  <si>
    <t>This coffee bean is very conveniently located. It is in the Venetian, in a place where I've walked through consistently.\nMany times I've stopped by here when I'm either headed to or coming back from Tao Nightclub. This place has definitely been a life saver at times, providing me with a steady flow of caffeine for my nights of Vegas debauchery. Usually, it's a latte with a triple-shot espresso at the beginning of my night. Right before I call it a night (or early morning), I pick up some yogurt for a light meal before catching some shuteye.</t>
  </si>
  <si>
    <t>steady,my,triple,my,early,light,</t>
  </si>
  <si>
    <t>NWnGgp7q52hctKfxW64y6Q</t>
  </si>
  <si>
    <t>FXuMp43qxKoOUk5kdky1kQ</t>
  </si>
  <si>
    <t>After getting to Montreal and checking into my hotel, I decided to order some food before going to sleep. I asked the front desk what was available, and they told me about this place. I decided that a burger would do, so I went with that.\nI also ordered a poutine and some orange juice. The order came in less than half an hour, and it was delivered straight to my hotel room. The delivery person was nice, and we chatted a bit as I paid for my order. Afterward, I went to chow down. The burger was ok, it was nothing over the top but not bad either. The poutine was ok as well, the cheese on top tasted fine but the sauce was not too good. The orange juice was great, it was actual juice and not high-fructose corn syrup.\nThe negative was the stomach ache that came after. I expected the food to settle better in my stomach, as food in Canada is prone to have no fillers\/preservatives. But that is what happens when I order such food late at night. Oh well.</t>
  </si>
  <si>
    <t>my,front,available,orange,less,half,my,nice,my,ok,bad,ok,top,good,orange,great,actual,high,fructose,that,my,prone,such,</t>
  </si>
  <si>
    <t>ZMbjKNErtjt1bA6Bf0u8Jg</t>
  </si>
  <si>
    <t>bsrj9_hFAql3dlSf244zpg</t>
  </si>
  <si>
    <t>I'm not here to take a political stance. I'm here to talk about the hotel...\nThis hotel has served as lodging for two consecutive Vegas trips. My buddies and I stayed in spacious and comfortable rooms. We had just about everything we needed here for both before, and after, a night of debauchery along the strip. \nMy room came with a nice view, a comfortable bed, and a bathroom that had a TV built into the mirror. The place was decorated with elegance, and the staff was friendly and helpful.\nThe pool area was smaller than expected, but there was not a large crowd so it was still enjoyable. There is a bar with some food options adjacent to the pool area, as well as a standard hotel gym.\nThis hotel is not actually on the strip, but that's not a bad thing. The parking is not a hassle here. The lot is right next to the building, and there are more than enough spots to chose from. \nThe hotel is not far from a Macy's, where I bought some clothing to go out the nights I was there.\nOnce you do decide to go to the strip, it is a short walk, and a shorter taxi ride, away.\nIf you like lodging in elegance, give this hotel a try.</t>
  </si>
  <si>
    <t>political,consecutive,My,spacious,comfortable,\nMy,nice,comfortable,that,friendly,helpful.\nThe,smaller,large,enjoyable,adjacent,standard,bad,more,enough,short,shorter,two</t>
  </si>
  <si>
    <t>OVkk246j5o_dCFUVjh2LTg</t>
  </si>
  <si>
    <t>JmI9nslLD7KZqRr__Bg6NQ</t>
  </si>
  <si>
    <t>I've passed through this airport many times on layover. The airport is small, compared to LAX. I'd say it's mid-sized, compared to other airports that I've flown into. There are ok options as far as food and shopping at the terminals. \nThe airport is not hard to navigate through. The layout is easy, and the flight information is displayed throughout. I had time to get some coffee before boarding my next flight.\nIt was an alright stop along my journey. I'll update this review if this airport ever serves as my start or stop in future adventures.</t>
  </si>
  <si>
    <t>many,small,mid,sized,other,that,ok,hard,easy,my,next,alright,my,my,future,</t>
  </si>
  <si>
    <t>WPwmR2HtyaUZstLd2t5G5Q</t>
  </si>
  <si>
    <t>duw-3Aj7gAKbQG-isS5UtQ</t>
  </si>
  <si>
    <t>It was this place where we had the best breakfast of my life. And I am not exaggerating, this place cooks up a good meal!\nWe came here right after waking up, on our spur of the moment trip to Vegas. It was a short walk from Mandalay Bay and into the Four Seasons Hotel. The two resorts are connected, so there was no need to venture into the street.\nAfter the short walk, we checked in with the host and were seated. Since it was a chilly morning, we ate inside. The place is elegantly decorated, clean, and staffed by attentive workers. \nWe had some lattes and water while we decided what to order. We ordered our food, which came out about twenty minutes later. While the wait was a little longer than usual, the quality more than made up for this.\nThe food was amazing! And I say this about every part of the meal! It was very delicious, and left me feeling full for quite some time after. Please see pics.\nThe staff was friendly and efficient. We were taken cared of very well, and left very happy. I commend their good quality, and recommend this place to my friends and family.</t>
  </si>
  <si>
    <t>best,my,good,our,short,short,chilly,clean,attentive,our,which,little,longer,usual,amazing,delicious,full,quite,friendly,efficient,happy,their,good,my,two,twenty</t>
  </si>
  <si>
    <t>k84xFWhLCZd7rMvC6q6P7Q</t>
  </si>
  <si>
    <t>UNI1agsPX2k3eJSJVB91nw</t>
  </si>
  <si>
    <t>Found this joint only because of Yelp -- so thanks, guys!  Took my neighbor and her 13 yr old and my mother...we were prepared to get down and dirty...\n\nOur first impression was that on a Friday night, this place should have been much busier -- it almost made us nervous -- but we soldiered on.   \n\nThe four of us ordered 3 pounds of shrimp, a pound of crawfish and a half pound of sausage -- all with mild \hot n juicy\ (which is all of their sauces combined).  Word to the wise, I was sort of bummed about ordering it mild, but we had a \tendertongue\ with us... Maybe I'm out of fire breathing practice because we thought the mild - like others on yelp - was definitely hot enough.  First you have to peel the saucy shrimp or crawfish while it's hot out of the steamer -- but then you realize once things cool down to the touch that your tongue is still on fire.   \n\nWe ordered rolls -- and that was the fun part -- sopping up all the great sauce (since they don't use newspapers on the tables, this is possible...)\n\nWe thought the shrimp was definitely better than the crawfish.  They were out of dungeness and blue crabs tonight -- altho had snow crab but we were worried about the texture -- and honestly the shrimp were really good.\n\nThe 13 year old is a shrimp-oholic...We ended up ordering another pound for him and the cajun fries for us...really good crispy fries, too.  We girls all had beers -- perfect with the shrimp -- but honestly, once you start eating, you have to keep going -- because you're so slimed, you really can't stop and drink...I'd say we easily went through a roll of paper towels.  And they cleared us up before our 2nd round of shrimp and gave us a new plastic tablecloth and fresh drinks.  \n\nService was genuine -- a little flakey and not really clued into the real reason they were out of crab -- but...does that really matter?  \n\nBeware, it's very easy to miss if you're heading from the Strip westbound -- fortunately it's on the right hand side if you're heading west on Spring Mt before you reach Decatur.  Then the easiest way to get back to Henderson is to take Decatur back to the 215 -- another warning -- they're doing some crazy roadwork on Decatur headed south -- so be careful -- the road is badly marked, dark and nuts...\n\nWe'll definitely go back -- but this is not for the faint of heart, anyone who doesn't like to eat with their hands or has an aversion to plastic.  \n\nOur total bill came to $70 and change before tip.  but we had 4 pounds of shrimp (16 - 20s), 1\/2 pound of sausage, 1 pound of crawfish, about a dozen rolls, 1 pc of corn and 1 potato, cajun fries, 5 beers and used up more wetnaps than I'm sure any table has ever before...so we thought it was completely fair.\n\n(Naturally, we stopped at Sheridan's frozen custard on the way home...)\n\nFun Friday!</t>
  </si>
  <si>
    <t>my,her,old,my,prepared,dirty,first,busier,nervous,half,mild,\hot,which,their,wise,bummed,mild,\tendertongue\,like,hot,hot,that,your,fun,all,great,possible,better,dungeness,blue,worried,old,cajun,good,perfect,slimed,our,2nd,new,fresh,genuine,little,real,easy,right,easiest,crazy,careful,marked,dark,their,total,cajun,more,sure,frozen,13,four,3,13,215,70,4,16,1\/2,1,1,1,5</t>
  </si>
  <si>
    <t>k8ABkmu6sZ5uaVNMRJG1OA</t>
  </si>
  <si>
    <t>wAKV6rA1QppMTS3-FXRTSA</t>
  </si>
  <si>
    <t>Had a terrific gyro and fries - also comes with a super fresh and tasty greek side salad --  wow.  Seriously delicous.  Wonderfully fresh.  \n\nService started out with a bit of attitude considering the joint was empty -- and we were a little skeptical when he said the gyro was the best in town -- but ya know, I think it was.  I've not tried all of them  yet, but it's not a bad aspiration if I were in serious need of weight gain (which sadly, I'm not) so I'll have to consider it a treat and good to know about in that wasteland of nothingness food-wise...\n\nIf you're really in the mood to splurge, they have plenty of Greek dessert options, or you can get frozen custard at Neilson's next door who's stopped making sandwiches, probably because the Greek Bistro's are too good to compete with...  \n\nahhh summer....</t>
  </si>
  <si>
    <t>terrific,super,fresh,tasty,greek,delicous,fresh,empty,little,skeptical,best,bad,serious,which,wise,Greek,frozen,next,good,\n\nahhh</t>
  </si>
  <si>
    <t>Iiv8DFGB42xEQuyY45HbCQ</t>
  </si>
  <si>
    <t>LEzaRCdhDfO2eM75HZNnUQ</t>
  </si>
  <si>
    <t>What a pleasant surprise!  Found Miko's tonight.  Story is, MIko and her husband Greg lived in SF, never operated a restaurant before -- moved to Vegas and after 5 years here, decided that their search for good tempura was futile.  They should do it themselves -- so Miko's was born.  And their tempura is yummy -- but so are the kalbi -- the sushi rolls we tried (Caliente and Fire Roll were our favs) -- oh and the agedashi tofu was amazing.  \n\nWe shared some unfiltered sake and both got kirin (which is now on tap).  \n\nUNLV students -- please note - they serve 1\/2 off beer and hot sake after 10.  Greg informed me that their karaoke machine is on the fritz at the moment, but they tend to have 3 separate demand generators:  lunch -- for the I've only got 30 minutes, gimme my tempura chcken crowd; familiy dinner with the kids crowd, and then the industry folk who begin to arrive around 10.  They're open late -- the food's good, the service is lovely.  Chi (probably not spelled right) has the energy and spunk for which she's named.  Miko is lovely and hospitable and very very interested in getting to know her customers.  The chefs are accommodating and friendly as well.  \n\nThe interior  - despite the bright yellow walls -- is pretty sterile and simple, but the counter is fun and interesting and you can watch the full line.  \n\nThey're not super crowded like Ichiza -- but that's location, too.  Off the 215 going southbound, they're in a new strip mall on the right hand side.  \n\nI'll definitely go back -</t>
  </si>
  <si>
    <t>What,pleasant,her,their,good,futile,their,yummy,kalbi,our,agedashi,amazing,unfiltered,which,hot,their,separate,my,chcken,open,lovely,which,lovely,hospitable,interested,her,friendly,interior,bright,yellow,sterile,simple,fun,interesting,full,crowded,new,right,5,1\/2,10,3,30,10,215</t>
  </si>
  <si>
    <t>3EKZdQi25fMIHl5T_zotzg</t>
  </si>
  <si>
    <t>l7BLw7-bKVD7fImtls4Lfw</t>
  </si>
  <si>
    <t>Alambre...I'm officially a convert.  \n\nConsomme loco...crazy good.\n\nQuesadillas con rajas...rethink quesadillas...these are the real thing.\n\nVerde salsa...all other places should be green with envy.\n\nMama in the cocina...you're the cutest, nicest Mom -- as Mom &amp; Pops go, that I've ever met in Las Vegas.  \n\nAnd your sweet neighbor a coupla doors down that sells raspados -- definitely cool...\n\nCan't wait to come back.  \n\nCash only.</t>
  </si>
  <si>
    <t>loco,crazy,real,other,green,cutest,nicest,your,sweet,that,cool,thing.\n\nVerde</t>
  </si>
  <si>
    <t>auwNkOveDC69XV59w4fbbw</t>
  </si>
  <si>
    <t>4tMzl8EslTx-rOCo9WjaUA</t>
  </si>
  <si>
    <t>produce: epic fail. not fresh, at. all.\nmeat:  this redeems my 1 star review up only a notch...it's great to have harris beef, but watch the expirations because they're not.\n\nsomething is definitely amiss...things just aren't like they used to be here.  so it's officially off my list for groceries.  I'd rather pay WF prices, and get the quality and freshness, then risk it at Sunflower. \n\nthat bad.</t>
  </si>
  <si>
    <t>fresh,my,great,amiss,my,bad,1</t>
  </si>
  <si>
    <t>q5yz7xcG7dY5Xba_qo6dwQ</t>
  </si>
  <si>
    <t>UAEoomKQwpiFhaJSzrboQA</t>
  </si>
  <si>
    <t>simple.  fresh.  house-made.  great ingredients.  terrific service.  \n\n100% perfect.\n\ncash only.   so come prepared.  3 of us, $60 including tip for lunch - but we over-ordered as usual.  \n\nif you've never had broken rice, or if you're a fan, this is the place to have it.  if your fave Vietnamese place does a slacker job on Vietnamese egg rolls, go here.  These are wonderful.\n\nWe had 4 out of their 5 apps (wanted to try everything) but had no room for a combination plate between the 3 of us.  Learned that their shrimp cake is the star of the restaurant... will definitely have it next time. \n\nI'm embarrassed it's taken me so long to get to Bosa since yelpers did such a great job of highlighting it when it opened.  I was happy to see how busy it was today at lunch.</t>
  </si>
  <si>
    <t>simple,fresh,great,terrific,prepared,usual,your,fave,Vietnamese,Vietnamese,their,their,next,embarrassed,such,great,happy,busy,3,60,4,5,3</t>
  </si>
  <si>
    <t>QQ1Km2InUBAkArhCCI3jFw</t>
  </si>
  <si>
    <t>O7OdYts96d0IgRCGwv_GYQ</t>
  </si>
  <si>
    <t>Wow -- thanks to the sole Yelper who reviewed this (an out of towner, I might add...) I took my fellow foodie adventurer out to find this place in the Commercial Arts Center (always sketchy...).\n\nTo be honest, I was on a hunt for KFC = Korean Fried Chicken...but I just can't pass up bipbimbap...so we had the stone pot version with an order of their \KFC.\    \n\nOur server, a lovely bilingual Korean woman, was surprised that I knew about banchan...and in seconds, out she came with a rolling cart (yes, there were that many), and began to set us up.  From potatoes with jalapenos, spinach bean curd pancakes, kimchee, sprouts, fishcake, seaweed and daikon, pickled radish - and more (there were at least 10) and they were all delicious.  \n\nThe dolsot (stonepot) bipbimbap is such a treat...perfect for this weather...the egg was fresh and the yolk was still runny.  The beef had tremendous flavor.  Add chili sauce, stir, mmmmm  \n\nBut then she brought out this ENORMOUS plate of chicken wings - with the bipbimbap, it's really more than 2 can eat, but we soldiered on...because...that's what we do...\n\nbut it needed one thing to make it all perfect - Hite!\n\nSo we shared a hite beer...and I've decided if I can get through the rest of the day without needing a nap, it will be a huge accomplishment.  \n\nWe also came to the conclusion that not only will we go back again but we'd help spread the word... and instantly this has moved up to our #1 lunch treat...\n\nDon't expect to find Ma Dang on the door -- look at the reviewer's picture of the exterior -- see the word Garden?  That's what you need to look for -- it's down a few doors south from Birria Jalisco...  \n\nAs the previous yelper said, it's a hidden gem.</t>
  </si>
  <si>
    <t>sole,my,fellow,sketchy,honest,their,lovely,bilingual,Korean,surprised,rolling,many,fishcake,more,delicious,such,perfect,fresh,runny,tremendous,ENORMOUS,more,perfect,hite,huge,our,few,previous,hidden,10,2,one,1</t>
  </si>
  <si>
    <t>xRsa4Z9jzsQ3nvbbZW5zig</t>
  </si>
  <si>
    <t>L877pDtfa3FyN0fcNeCdlA</t>
  </si>
  <si>
    <t>Can't believe it, but I'm now a total convert after only one burger.  During our staycation last week, we swung by to see if this could dethrone In-n-Out...and it did, at least for us.\n\nCheeseburgers:  mine with mustard, ketchup, pickles, raw onions and fresh jalapenos... his with the kitchen sink... and basic fries.  Lordy, that's a lot of fries.  Wish they'd soaked them though so they'd be a little crispier.\n\nLoved that they have fresh brewed iced tea.  \n\nService at the counter was friendly, pleasant, helpful, smiling.  Price was fine.  No line when we got there, but it appears they've worked out the kinks, because guests were humming through it, and we got our burgers pretty soon after we ordered...\n\nThe peanuts were delicious.</t>
  </si>
  <si>
    <t>total,our,last,least,raw,fresh,basic,little,crispier.\n\nLoved,fresh,iced,friendly,pleasant,helpful,fine,our,delicious,one</t>
  </si>
  <si>
    <t>Odo4ItuUCegYcPPdscx8WQ</t>
  </si>
  <si>
    <t>l6x6p6WDzyDujr2xscPx3A</t>
  </si>
  <si>
    <t>This is NOT the right address, people... hopefully they'll get on here and update it -- and if you're like me, telling me that it's the old bus station probably isn't very helpful either.  Best thing to know is that it's on Stewart west off LV Blvd and if you cross Casino Center Drive you've just missed it (oh, and it's right next door to the Mob Museum!) -- on Fridays from 10 to 2.  \n\nOther important thing to know is:  Come hungry and with cash because it's a terrific lineup of exceptional produce to enjoy all weekend and week long and food trucks as well as unique offerings for lunch if you just can't wait.   \n\nHighlights:  Kerry Clasby's produce (as well as cheese, salt, olive oils), Quail Hollow Farms produce, Bon Breads perfect selections and if you're gluten sensitive, check out new Gluten Free baker, as well as the tamale folks.  Chef demos were incredibly impressive on my visit yesterday and if you're an insider, then you'll recognize lots of the faces of Vegas' foodie establishment -- old and new.  \n\nThe layout is easy.  Lots of tables outside, with plenty of shade, plenty of parking.  Room to wander and lots of new faces with arts, crafts, flowers and things that fill your soul.  \n\nIf you've got a product, a recipe, an idea, that's Farmers Market worthy and you're interested in setting up shop, or at least running your idea past someone who's knowledgeable, take it to the market, and ask for Kerry Clasby - she's looking for the next Farmers Market star (sounds like a reality show, I know...) and is incredibly helpful, creative and chock full of good advice.  Even if she nixes your idea, you'll get plenty of good input.  You want her on your team.  She knows everyone.  And if she says something's delicious, you best believe, I'm interested.  \n\nBottom line:  if you can't make it to the Springs Preserve on Thursdays, head downtown on Fridays because these are the best markets in town, hands down.</t>
  </si>
  <si>
    <t>right,old,helpful,Best,next,important,hungry,terrific,exceptional,unique,perfect,gluten,sensitive,new,Gluten,tamale,impressive,my,foodie,old,new,easy,new,that,your,worthy,interested,least,your,knowledgeable,next,helpful,creative,chock,full,good,your,good,your,delicious,interested,\n\nBottom,best,10,2</t>
  </si>
  <si>
    <t>bgibQBLRBosqDV2QQ3Xing</t>
  </si>
  <si>
    <t>I've always respected and admired the Lee family - but when I learned of their partnership with Sheridan, I've decided they deserve more kudos.  This move was brilliant, clever and incredibly savvy since it has the ability to bring an entirely new generation of customers into the property who've never darkened the door - possibly never even considered it before.   \n\nSheridan's food deserves lots more recognition.  He's hardworking and committed and I love that -- I also like that it's a family affair.\n\nWhile Sheridan's locations aren't the traditional mainstream -- from beauty shop to smoky casino floor, it's still a tremendous opportunity for him and we wish him all the best because his food is truly made with love and care.  \n\nI think this would be a great location for a Yelp event -- Misty?\n\nGung Hay Fat Choy!</t>
  </si>
  <si>
    <t>their,more,brilliant,clever,savvy,new,more,hardworking,committed,traditional,smoky,tremendous,all,best,his,great,</t>
  </si>
  <si>
    <t>pA6lMDkjTw9-PtrDLQ3dAg</t>
  </si>
  <si>
    <t>rdXAuI2fKilcf65W-QoASQ</t>
  </si>
  <si>
    <t>I think the curries here are pretty good but their other dishes were just average for me. I've tried a few of their Sa-Bai favorites and Sa-Bai specialties on different occasions, expecting them to be a little more traditionally Thai, but they've all fallen a little short of the mark for me. In my opinion, I think this place could benefit if they cut down the size of their menu, focusing on making a handful of popular dishes really, really well. Again, there's nothing wrong with this place for me--the service has always been friendly and prompt, for example--but it's just a little too pricey for what they're offering right now.</t>
  </si>
  <si>
    <t>good,their,other,average,few,their,different,little,little,short,my,their,popular,wrong,friendly,prompt,little,pricey,</t>
  </si>
  <si>
    <t>IMY6AWtsmr9XAVMMAR18tw</t>
  </si>
  <si>
    <t>The atmosphere was cramped and the service seemed kinda rushed but the food and the drink selection were decent. While I enjoyed the pork belly mac and cheese, I think the pork belly would probably be way too rich for most people. I think it's more of a bar than it is a restaurant and that might be OK for some but it was difficult for me to hold a conversation and have a relaxed dining experience here. I would maybe come back here for drinks or a quick bite, but maybe not for dinner again.</t>
  </si>
  <si>
    <t>decent,rich,most,more,OK,difficult,relaxed,quick,</t>
  </si>
  <si>
    <t>uHdHc0jgBtYeTho2VMc01A</t>
  </si>
  <si>
    <t>8cjXEmuqgCbIRudb2D52qw</t>
  </si>
  <si>
    <t>I only come to Nani because it has the biggest selection of dim sum in the area and I just can't go too long without having some dim sum. The food is pretty average and most things aren't outrageously expensive but there are plenty of reasons not to come here. The one thing you shouldn't order is their soup dumplings; there's simply no soup inside of them and I've ordered it on 3 separate occasions. The Chinese donuts we received were also cold, which means it was oily and not made to order. If you have dietary restrictions, beware of this place. The vegetarians options are limited, which is fine because they shouldn't have to cater to everyone, but the staff didn't really know which dishes are vegetarian. We've been mislead before twice and almost fed a lifetime-long vegetarian some pork. The last time I visited, there was raw pork inside some of the dumplings; I mentioned it to the waiter, who apologized, but didn't have the courtesy to take it off our bill (I probably could've asked for it to be taken off, but I didn't feel like causing a scene and had hoped they would've understood that not paying for raw food is a given).</t>
  </si>
  <si>
    <t>biggest,dim,dim,average,most,expensive,their,separate,Chinese,cold,which,oily,dietary,which,fine,which,vegetarian,long,last,raw,our,raw,one,3</t>
  </si>
  <si>
    <t>ZQngMv_OJMAaQOiIiF0AMQ</t>
  </si>
  <si>
    <t>K-haZKqNHIJwWlFvbnn7vA</t>
  </si>
  <si>
    <t>There are flies and bugs in their food case. When we told an employee, his response was \yeah, we have a hard time keeping them out\ and that was it. This is a food safety issue.</t>
  </si>
  <si>
    <t>their,his,hard,out\,</t>
  </si>
  <si>
    <t>Bu2vP2evPD87yLJcaZ0uCw</t>
  </si>
  <si>
    <t>Vq-eRmIwiMgu2qZQquj21w</t>
  </si>
  <si>
    <t>I'm a little torn about giving this place only a 3-star rating after my most recent visit, because it was a pleasant experience. Our waitress was friendly and attentive, despite the dinnertime rush, and the wings and the fish tacos we ordered were both tasty and reasonably priced. And the dessert hit the spot just right. However, I've had some lackluster experiences here in the past. I wouldn't recommend their Saturday Night Prime Rib; it was very fatty with the fat still \under-cooked\ (not that it was raw, but it had that dull yellowish color and it was chewy) and the meat itself was pale and gray. I haven't had any outright negative experiences here though.</t>
  </si>
  <si>
    <t>little,torn,my,most,recent,pleasant,Our,friendly,attentive,tasty,lackluster,their,fatty,raw,dull,pale,gray,outright,negative,</t>
  </si>
  <si>
    <t>grNrbYMTnS1OitoJK5Mdhg</t>
  </si>
  <si>
    <t>AADytKU-UdDakNUxFLPtgA</t>
  </si>
  <si>
    <t>I really love the ice cream and the philosophy (don't ask about the calories) they take to ice cream here. Because each scoop or cone or bowl is prepared in front of the customer, there can be a bit of a wait sometimes. However, once it's your turn, it's great; you can ask to try a flavor, ask questions, etc. and customize to your liking. The folks that work here are friendly. The only negative to this place though is that it is a little too pricey for me to go to regularly.</t>
  </si>
  <si>
    <t>your,great,your,that,friendly,only,negative,little,pricey,</t>
  </si>
  <si>
    <t>_jt7sYZGqmqP0CGtjNI-Hg</t>
  </si>
  <si>
    <t>WkHVtY5voeLCvv61klhUnA</t>
  </si>
  <si>
    <t>As another recent review has said, this place appears to have been cleaned up and turned around a bit since its initial reviews from a few years ago. I wouldn't eat off the tables, of course, but it isn't dirty and gross. This location isn't anything amazing and, sometimes, the customer service is a little cold, but they are always speedy and there have actually been maybe a couple times when the cashier was very friendly to me. I usually grab a bite here before heading on the Van Galder bus down to Chicago, or if I'm coming back up and I'm too hungry to wait for food, and it has never disappointed me. You get what you expect here; simple as that.</t>
  </si>
  <si>
    <t>recent,its,initial,few,dirty,gross,amazing,little,cold,speedy,friendly,hungry,simple,</t>
  </si>
  <si>
    <t>upQ2XG4whA_2x4kggMZb6A</t>
  </si>
  <si>
    <t>FlPAGqTovHc4mEIKJ7Q8Nw</t>
  </si>
  <si>
    <t>This is one of my friend's favorite places to go when we go out for dinner so I've been here quite often. We've almost always come here in a group around dinnertime and, while it is always busy enough to let you know that this is a good spot to go to, we've never had to wait.\n\nI'm really big into curry and I've tried all of Swagat's curries at this point. My favorite is probably their beef saag. My least favorite is probably their fish curry. Their lamb curry is good but I can't taste the lamb flavor very much, so I prefer the beefy versions more. You can't go wrong with the biryanis and tandoori dishes here, either.\n\nTheir nans and aloo paratha here are great, especially the paratha. They are a little too oily sometimes but, most of the time, it's just right. My girlfriend asked me to make some parathas at home after trying Swagat's.\n\nWhat's average here is the ambiance and the service. You can tell it's a lunch buffet place but it isn't off-putting. And all the staff are nice and I've never had a bad experience. These are just two things that don't stand out very much, but could.\n\nLastly, I really love their complementary papadum and sauces, and the fact that they have fennel seed mix for breath freshening near the exit. It's small things like these that make it feel more authentic.</t>
  </si>
  <si>
    <t>my,favorite,busy,good,big,My,their,My,least,favorite,their,Their,good,beefy,wrong,either.\n\nTheir,great,little,oily,most,right,My,average,all,nice,bad,that,their,complementary,small,that,authentic,one,two</t>
  </si>
  <si>
    <t>6IlAMRyvAvlEof_mv2VtLg</t>
  </si>
  <si>
    <t>JEoi9ITPZM58EnZBAubijA</t>
  </si>
  <si>
    <t>We came here in a group of 6 for some dinner. Our sever was friendly and relaxed, and the food here was pretty good; tasty, big portions, and exactly what you'd expect from a brewery. \n\nOur group mostly kept to ourselves since it was our first time here but it seemed like there were many regulars that the servers and bartenders knew--sort of like this was the regular stomping grounds for some--and that seemed like it was a big draw for the place.\n\nThe experience at this place doesn't really stand out to me too much but it wasn't a bad experience for me and my group at all and I think we'd be happy to come back again sometime.</t>
  </si>
  <si>
    <t>Our,friendly,relaxed,good,tasty,big,our,first,many,regular,big,place.\n\nThe,bad,my,happy,6</t>
  </si>
  <si>
    <t>h5RUQzBzeE8tF57C9j1MHw</t>
  </si>
  <si>
    <t>dn4sJtGlaf9fC7gS7YijEg</t>
  </si>
  <si>
    <t>Okay, maybe I'm just a sucker for value but, man, is this place worth it. I usually order the chicken teriyaki with fried rice and vegetables (or just with extra vegetables and no rice if I'm feeling healthier) and it's always a struggle both to finish it because of the portion sizes and to not finish it because of how yummy it is.\n\nSometimes the wait is long because they make your food to order and because, I've noticed, they usually get large call-in orders. I also once got the vegetable tempura -- it tasted fine but, in terms of quantity, it wasn't really worth it at all. And I did try their sushi once; it was a little below average and took a very, very long time for them to make.\n\nIn short, you can't go wrong with the teriyaki here. For me, it's enough to overlook this place's other shortcomings. It's tasty and so worth it.</t>
  </si>
  <si>
    <t>worth,extra,healthier,yummy,long,your,large,vegetable,worth,their,little,average,long,short,wrong,enough,other,tasty,worth,</t>
  </si>
  <si>
    <t>SgrQly9vb68hcAwoa9WDYg</t>
  </si>
  <si>
    <t>7hXWFtmoJHz63SD8k56a_Q</t>
  </si>
  <si>
    <t>Food was ok -  not fabulous, but hey it's bar food. The restaurant was rather empty so service was exceptional. What bumped them up to 4 stars is the fact that they now are on Restaurant.com.\n\nThis morning, we wanted to take our 3 starving teenaged boys out for breakfast, which would normally cost about 50-75 bucks (they'll each eat a big platter of food, then get pancakes or french toast for sides)! \n\nWe pulled up restaurant.com, and Putters came up as a new restaurant. We ordered a $25 gift certificate and used a code to get 80% off. The certificate cost $2, and breakfast ended up totaling us $22 after the coupon. But man all the food those boys consumed was worth it. \n\nThe boys all ordered chicken fried steak and it was a large portion, crispy and flavorful. I had a skillet with made to order eggs, home fries, peppers, onions, cheese, and bacon or sausage. It was exellent. \n\nWe were very surprised at how delicious the food ended up tasting. We hope they end up remaining on restaurant.com, as we'll quickly become regulars.</t>
  </si>
  <si>
    <t>ok,fabulous,empty,exceptional,our,which,big,french,new,all,worth,large,flavorful,exellent,surprised,delicious,tasting,4,3,50,75,25,80,2,22</t>
  </si>
  <si>
    <t>xxQlAzo7dyvWJ0q8QT72AA</t>
  </si>
  <si>
    <t>PXShA3JZMXr2mEH3on5clw</t>
  </si>
  <si>
    <t>After reading the reviews, I wish I would have tried the banana nut muffin! But alas, I didn't, and still had a very tasty breakfast. \n\nI had a fantastic skillet breakfast and my husband had his usual Cincy chili omelet. We love love love us some Cincinnati chili and they do it well here. The potatoes here are amazing. My skillet had a layer of potatoes, bacon, onion, over easy eggs and melted cheese ( I won't mention the 2000 calories my trainer figured it had - but hey...I only ate half of it!).\n\nIt gets very busy, but the wait isn't that bad because they have a humongous staff. Also, there's a breakfast bar in the back if you're in a hurry and don't mind not having a table.</t>
  </si>
  <si>
    <t>tasty,fantastic,my,his,usual,amazing,My,easy,my,busy,bad,humongous,2000</t>
  </si>
  <si>
    <t>2vnZY4BNjWYs8jTP5ZqReQ</t>
  </si>
  <si>
    <t>ShZ0JyQdztYKhvsJpuZCwQ</t>
  </si>
  <si>
    <t>The go-to place for your next outdoor adventure. If you are a lover of the outdoors, you'll fall in love with this place. I love REI, and since I find myself at Total Wine next door more than I care to admit, I visit REI rather frequently. \n\nTheir return policy is the best of any I've ever seen. They will take ANYTHING back, regardless of condition, and replace it. That's it - no questions asked. \n\nIf you join their club, you will earn member dividends on all of your purchases. When you're regularly buying sunglasses, camping equipment, shoes, bikes and bike accessories, ski equipment and clothing as I am, these dividends add up! You also receive great discounts several times a year (25 %off) and entrance into their garage sales with amazingly low prices on all the things people returned throughout the year. \n\nAlso, I order what I want online and they'll email you when your order is filled and ready to be picked up at the store. It's very convenient when items that are on sale are sold out. \n\nThe sales associates are very knowledgeable and will spend time with you ensuring you are picking out proper gear. They are all avid outdoorsmen and know the products they are selling. \n\nCan you tell I love this place?</t>
  </si>
  <si>
    <t>your,next,outdoor,next,more,\n\nTheir,best,their,your,great,several,their,low,all,your,ready,convenient,that,knowledgeable,proper,avid,25</t>
  </si>
  <si>
    <t>tOaXOMMKUFsEe0Hl52yWcA</t>
  </si>
  <si>
    <t>QYVGwRmO3Fs9qq5hKjHuQg</t>
  </si>
  <si>
    <t>The only place I'll take my babies. Darcy and her girls are damn good and for only $40 (used to be $35 for years but raised rates as of July 2011) you'll have the cutest pooch on the block.\n\nI had taken my bichons to many different groomers and could not find anyone that could consistenty give a good bichon cut (you know the one with the big afro?) and a coworker suggested I give Darcy a shot. He'd raved about her for years but she is about a 20 minute drive from my house so I was a bit reluctant to drive that far. \n\nIt took about 3-4 grooms for her to win my loyalty and now, after about 4 years, I wiil never take my pups elsewhere.</t>
  </si>
  <si>
    <t>only,my,her,good,cutest,my,many,different,that,good,big,my,reluctant,my,my,40,35,2011,20,\n\nIt,3,4,4</t>
  </si>
  <si>
    <t>mHOVhxt7dH-dQZz5LjJlJA</t>
  </si>
  <si>
    <t>ImU8asw-7e_9sZoDc2lzXA</t>
  </si>
  <si>
    <t>I feel so bad for this sorry little theater. I've been coming here since the 90's and I have a sinking feeling it's not going to be around much longer...it feels like being at  Red Rock theater right before it met its demise...just empty and pathetic. I don't know how they could possibly be making any money. \n\nI still go here though - recently I saw Twilight and had the theater to myself and The Girl with the Dragon Tattoo and again, we were the only ones in the theater. \n\nWhat I like about this theater is you can arrive at the last minute and have front row parking and be the only person in line to buy your ticket and your snacks. Bonus!\n\nI shall be loyal to the end!</t>
  </si>
  <si>
    <t>bad,sorry,little,longer,its,empty,pathetic,only,last,only,your,your,loyal,90</t>
  </si>
  <si>
    <t>1wsVVCcSaP-gShxGAHc-wQ</t>
  </si>
  <si>
    <t>Yes I am a pizza nerd. It's my fascination, my passion, my lust. I was in NY last summer eating my way through Brooklyn's highest rated pizza joints when I heard that Dom DeMarco Jr. was bringing Di Faro to Vegas. I nearly wet my pants in delight!\n\nWell, after months of waiting I was hoping Dom DeMarco's would complete the holy trinity of pizzas in Las Vegas, and Jesus Mary and Joseph it did!\n\nWe began with the eggplant pizzettes which were absolutely fabu! The sauces used here are made daily from San Marzano tomatoes, which is what I use at home as I love the rich, strong but sweet flavor that they offer. The eggplant was fresh and flavorful; the breading coating it was seasoned with Italian herbs, and combined with the sauce and the dollop of whipped ricotta on top shot this appetizer into entrÃ©e territory. Seriously, they should layer 3 or 4 of these and call it a meal!\n\nWe then moved on to the 15th Street BLT - my new favorite salad. It's loaded with bacon, avocado, tomatoes and dripping with a beautiful gorgonzola dressing. It's perfect for two people, and I SHOULD have stopped there as I was comfortably full. \n\nNow for the main event: the pizza. The crust was crispy yet chewy, soft and perfectly charred, and dipped in the San Marzano tomato infused grease that had dripped onto my plate was simply moan inducing. The combination of the crust, sauce and cheeses make this one of the best pizzas I've had in Vegas in a while. \n\nI am a traditionalist and must finish any Italian meal with a tiramisu. Here it came in a little glass and was light, fluffy, perfectly sweet and creamy. A perfect end to the feast.\n\nI'd rank Dom DeMarco's in between Settebello and Due Forni.</t>
  </si>
  <si>
    <t>my,my,my,last,my,highest,my,holy,eggplant,which,fabu,which,rich,strong,sweet,fresh,flavorful,Italian,top,entrÃ©e,15th,my,new,favorite,beautiful,perfect,full,main,soft,that,my,moan,best,Italian,little,light,fluffy,sweet,creamy,perfect,feast.\n\nI'd,3,4,two,one</t>
  </si>
  <si>
    <t>AqBSnT4Vw0rcNsIL5TCmRA</t>
  </si>
  <si>
    <t>G9-OvE0PBQtDZmnGEB3HEQ</t>
  </si>
  <si>
    <t>I've reviewed the Einsteins on Lake Mead so there's not a whole lot more to say about the food because, hey, the menus are identical. \n\nI will comment on the fact that this location is always WAY less crowded than their Summerlin locations. We eat at the Lake Mead location weekly and stopped by here last weekend and the place was DEAD. On a Saturday morning! \n\nThey're only getting 3 stars because they were out of my shmear! How dare they? On a Saturday morning? You've got to be kidding!\n\nBut, I have to give Einstein's credit for their incredible low cal menu. They make killer egg white\/bagel sandwiches for under 400 calories! I pretty regularly get the bacon and cheese or turkey sausage and salsa and they're pretty filling, delicious, and healthy. The sandwich is actually egg whites (or BLT, turkey, tuna, chicken)  on a \bagel thin\ which come in plain, wheat, everything and oatmeal.</t>
  </si>
  <si>
    <t>whole,more,identical,crowded,their,last,DEAD,my,their,incredible,low,cal,filling,delicious,healthy,which,plain,3,400</t>
  </si>
  <si>
    <t>lJP5lLFdCG1SbkU_PBTmmQ</t>
  </si>
  <si>
    <t>3g8zzg_5__kXMUM-8F6V1w</t>
  </si>
  <si>
    <t>The Playboy Club was the highlight of our night last night. I've always preferred Ghostbar, but last night the Playboy Club was THE party spot. The music was awesome and the energy was just flowing unlike the other nightclubs we hit up. The crowd (us) made our own dance floor and it quickly became PACKED! There must have been over 100 people dancing between the tables. \n\nIt's not really a nightclub, more like a gaming lounge. The Playboy Club is pretty tiny and the bar is always packed. It's a great spot to meet up for a few drinks before heading to Moon upstairs.\n\nLocated near the top of the hotel, the views are simply stunning. I didn't even notice many bunnies, other than the dealers and the servers, but there weren't very many of them.</t>
  </si>
  <si>
    <t>our,last,last,awesome,other,our,own,more,tiny,great,few,stunning,many,other,many,100</t>
  </si>
  <si>
    <t>f3qdqbeQ8gvMnJ_2bVKM5Q</t>
  </si>
  <si>
    <t>kYvZZ_aKaKLQKeyms74T2Q</t>
  </si>
  <si>
    <t>I just love mariachis! The food could've been horrible, the service could've sucked, and I still would have had a great dinner. But it didn't. As always, we had a fantastic dinner with guac made tableside, wonderful fideo soup, tasty salsa, and unlimited bean dip! \n\nI do feel the menu is a bit pricy and excellent Mexican food can be found elsewhere for half the price, but being serenaded with Cielito Lindo while sipping on a margarita makes for one unforgettable night! \n\nLindo has somewhat of a cult following and my cult friends get angry when I say that Lindo ain't all that - but I honestly don't believe it's the best Mexican restaurant in town. \n\nTheir lunch menu is a better value, so if you've heard the hype about how awesome this place is, you can get a decent lunch, drink included for around $10.</t>
  </si>
  <si>
    <t>horrible,great,fantastic,tableside,wonderful,unlimited,excellent,Mexican,half,unforgettable,my,angry,all,best,Mexican,\n\nTheir,better,awesome,decent,one,10</t>
  </si>
  <si>
    <t>8scs2Q1-O_jDpv1A-4JQBw</t>
  </si>
  <si>
    <t>cL2mykvopw-kodSyc-z5jA</t>
  </si>
  <si>
    <t>Being a Cali girl has me swapmeet spoiled. This place kind of sucks. You pay $1 to get in but half the booths are closed. The remaining booths have mostly junk ~ cheap jewelry, clothes, bags, shoes, etc. It's kind of entertaining, though. If you're into blingy costume jewelry (plastic) and hair clips, then you'll probably find what you're looking for here. \n\nCheck out the mini donut stand in the back -- they'll make scrumptious hot out of the oil donuts right in front of you. \n\nAlso, there's a pretty large Avon stand if you're into that sort of thing. I'm not, but have never seen Avon products in person, so I thought it was pretty cool! They had nice smelling creams:-)\n\nI was intrigued by the gun guy and begged my husband to buy me a stun gun so I could go all Stephanie Plum should someone accost me in a dark alley. He said no:-(</t>
  </si>
  <si>
    <t>swapmeet,half,cheap,entertaining,blingy,costume,mini,scrumptious,hot,right,large,cool,nice,my,dark,1</t>
  </si>
  <si>
    <t>SUSqEwqSSy0zI4Fx6rXl7g</t>
  </si>
  <si>
    <t>Tbq7eiTMZ4vRY0IrQ0Pn3Q</t>
  </si>
  <si>
    <t>I'm an ice cream lover and this place is a new favorite of mine. It was my first time experiencing Thai ice cream (this place is apparently the first in Phoenix) and I love it.\n\nYou pick an ice cream \flavor\ (various ingredients that get crushed in with the ice cream mixture) and then toppings and sauce. The only confusing part is that you don't pick your toppings until after you've paid and they make your ice cream.\n\nI chose the strawberry and graham flavor and watched them crush those two items on the frozen surface and eventually spread the mixture out until it froze. They then scrape it off in rolls. The texture ends up being fairly solid and oh so delicious.\n\nI highly recommend the condensed milk as a sauce!\n\nThe owner seems to really care about customer service. I'll be back to try their bubble tea!</t>
  </si>
  <si>
    <t>new,my,first,first,various,that,only,confusing,your,your,frozen,solid,their,two</t>
  </si>
  <si>
    <t>lACnhbN207O0Js2zLrODXw</t>
  </si>
  <si>
    <t>Mypk1XBD6PQ77zLXyMiKhg</t>
  </si>
  <si>
    <t>Ahipoki Bowl is apparently taking over the valley. This is the third location of theirs that I've visited and now they're putting one in a half a mile from my house. Looking on their website they seem to have 4-5 locations \coming soon\ in the valley.\n\nI'm not a sushi person really but I've gotten into poke since trying Ahipoki and other poke places in Phoenix. Ahipoki is my favorite so far. I like their house sauce and furikake. \n\nThis location can be tight on parking during peak hours but otherwise this is a nice spot. Plenty of indoor and outdoor seating and the food\/menu is identical to their other locations. I've always found the food to be good quality and tasty. I'm sure I'll be frequenting this location in the future!</t>
  </si>
  <si>
    <t>third,that,my,their,sushi,other,my,favorite,their,tight,nice,indoor,outdoor,identical,their,other,good,sure,one,4,5</t>
  </si>
  <si>
    <t>FXbvP1W4edu2uL6T-qEgqg</t>
  </si>
  <si>
    <t>jZVqBJhpmBwUKsfAEnvjcQ</t>
  </si>
  <si>
    <t>I love a good salad from Corner Bakery. My usual is the southwest chicken salad and it's always filling. The ingredients are always fresh and of good quality. Sometimes I sub the house salad dressing instead of the one it normally comes with because I love their house dressing so much.\n\nI also love to come here in the evenings when I get a breakfast craving as they're one of the only places near me that serve a quality breakfast all day long. Their pancakes and bacon are delicious! The customer service and staff have always been great.\n\nThis location is spacious with plenty of seating including a few comfy reading chairs and an outdoor patio. My HOA board decided to meet here on Saturday morning and it was a great location for that kind of thing. \n\nParking is easy to come by on the east side of the building (near the main entrance) rather than on the south side (closer to Fry's\/Petsmart) where the lot gets congested.</t>
  </si>
  <si>
    <t>good,My,usual,southwest,fresh,good,their,only,that,Their,delicious,spacious,few,comfy,outdoor,My,great,easy,east,main,south,closer,congested,one</t>
  </si>
  <si>
    <t>cFrP4ZetXM9FsVh1iYC4Hw</t>
  </si>
  <si>
    <t>xDAjrXQ54-cLj0zYMkT03A</t>
  </si>
  <si>
    <t>I've been wondering how this place has a five star rating with so many reviews and finally stopped in tonight to find out. The crowd of people outside was a good indication that I was in a good spot.\n\nI wish I knew who served me so that I could mention her by name as she was fantastic. After asking me if it was my first time there she told me about the gelato and started letting me try some samples. She also recommended some I hadn't noticed. She chatted with me the whole time.\n\nI've tasted gelato in Italy close to a dozen times and Frost is just as good as anything I've had there. Absolutely delicious! The presentation of my gelato was also beautiful which was a nice touch.\n\nThere are some 15 min parking spots right out front otherwise the lot directly in front is good for two hours with validation. Frost faces that south parking lot not the inside of the mall like Google Maps shows.\n\nBonus points for the other employee who noticed my U of A shirt and let me know that Frost is Wildcat country! ;)</t>
  </si>
  <si>
    <t>many,good,good,fantastic,my,first,whole,good,delicious,my,beautiful,which,nice,right,good,south,other,my,five,15,two</t>
  </si>
  <si>
    <t>EcysRXTRaXi8i8FeiF2_6Q</t>
  </si>
  <si>
    <t>P7j_K9baGxWPlInbjn0OOg</t>
  </si>
  <si>
    <t>I love the hummus bowls at Pita Bistro. I do the build your own with chicken and load it up with veggies. They always put a ton of hummus in the bowl and plenty of the veggies I pick. They have regular or whole wheat pita bread to top it off with.\nI usually can't eat the entire thing in one serving and end up saving some for later. It's a great value for your money.\n\nThis place has a huge lunch rush so get there early if you can. The line does move quickly though. If you come in the evening it's very rarely busy.\n\nI love having a healthy and yummy lunch option near my office!</t>
  </si>
  <si>
    <t>your,own,regular,whole,entire,great,your,money.\n\nThis,huge,healthy,yummy,my,one</t>
  </si>
  <si>
    <t>9gsjS5Vi_bbt7-fNFpliiA</t>
  </si>
  <si>
    <t>1muT5zEqoC4qp9ms08qJtQ</t>
  </si>
  <si>
    <t>I had high hopes for this place. The first time we came here it was mid-week for lunch and we ordered the lunch special. I believe it was a mini pizza, salad and drink for $8. The salad was good and the price point for the deal was right but sadly the pizzas were disappointing. Because of how small they are it felt like they were all crust and unfortunately the crust just isn't that good.\n\nThe second time around we called ahead and pre-ordered a medium meaty legend pizza. I was told it would take 45 minutes to bake. We arrived 10-15 minutes after I called in the order and were seated immediately. The pizza didn't come out until 45 minutes after we sat down. \nThis time around we enjoyed having more of the deep dish cheesy goodness to enjoy but by the time we were done there was a pile of crusts that we didn't want to eat. It's kind of sad that a place that specializes in deep dish pizza doesn't even have a crust that's enjoyable.\n\nBoth servers we had were great although it seems like they're stretched a bit thin. It will be a while before I feel like giving Gino's another shot.</t>
  </si>
  <si>
    <t>high,first,mid,mini,good,right,disappointing,small,second,pre,medium,more,deep,that,sad,that,deep,dish,that,great,thin,8,45,10,15,45</t>
  </si>
  <si>
    <t>eGXKQwCvavy3CPr6jDKmCA</t>
  </si>
  <si>
    <t>XaPJUDiidOOdAMhTTIlTxw</t>
  </si>
  <si>
    <t>I came here with some friends on a Sunday evening and the place was a hit. Tons of draft beers  and a ridiculously long list of cans\/bottles. They also have one of the largest selections of wines by the glass that I've seen in this area. \n\nBut where this place really shines is the massive amount of card\/board games they have around. We ended up playing a card game while enjoying our happy hour beers and the guys want to come back to play on the oldschool Nintendo systems that they have at all of the tables. \n\nThis place looks incredibly unassuming from the outside (typical strip mall) but it's a fantastic place to hang out! Happy hour is from 3-8 every day and the normal prices are great to begin with.\n\nIf you're hungry I highly recommend getting a slice of pizza from the pizza place next door and bringing it over!</t>
  </si>
  <si>
    <t>long,largest,that,massive,our,happy,that,outside,typical,fantastic,Happy,normal,great,hungry,next,one,3,8</t>
  </si>
  <si>
    <t>mhwmKWvVOHFknThmHY2glw</t>
  </si>
  <si>
    <t>iNbAht5CVY4KH_cympbHMA</t>
  </si>
  <si>
    <t>Of all the build your own\/quick cook pizza places I've been to Fired Pie is my favorite. I've been to multiple locations and the food is always consistently good.\n\nI usually order a pizza but their salads are fantastic as well. The ingredients are quality and tasty. Can't beat a yummy pizza for less than $9 and I always have leftovers.\n\nThis location is right by ASU and a lot of offices so it can have a pretty big lunch rush. They keep things moving along pretty quickly. The dining area is open and spacious.</t>
  </si>
  <si>
    <t>all,your,own\/quick,my,favorite,multiple,their,fantastic,yummy,less,leftovers.\n\nThis,right,big,open,spacious,9</t>
  </si>
  <si>
    <t>CbAdMsicXXbe0Fi0ncs0wA</t>
  </si>
  <si>
    <t>3u5el8pjsc6igwPlls0_6Q</t>
  </si>
  <si>
    <t>Simple menu, yummy tacos. I had the steak (carne asada) ones and found the two I ordered to be quite filling. Everything is to-go and there is no seating.</t>
  </si>
  <si>
    <t>Simple,yummy,carne,asada,two</t>
  </si>
  <si>
    <t>FjjMOWewoPL_IcXA-ekbzw</t>
  </si>
  <si>
    <t>MhfIrfnXj3jEO8Do77BbzA</t>
  </si>
  <si>
    <t>I was happy to find a Fired Pie location in the mall when I went to make some returns. Same options as a regular location and my pizza was ready quickly.\nYou can get a completely customized pizza or salad for the same price as most food court slices.</t>
  </si>
  <si>
    <t>happy,Same,regular,my,ready,same,most,</t>
  </si>
  <si>
    <t>ssOgbCVLwNqjUfIEE5-8ig</t>
  </si>
  <si>
    <t>Vv7aXgWg2TEXfrfE_-FFrA</t>
  </si>
  <si>
    <t>Good hot subs!!!!! Great food if you don't want a burger so much.....</t>
  </si>
  <si>
    <t>Good,hot,Great,</t>
  </si>
  <si>
    <t>PwrTHyhKI1phJ8mkyBy4Zg</t>
  </si>
  <si>
    <t>hrvjRWqHOkPa9jBPpX1B8A</t>
  </si>
  <si>
    <t>This is, by far, my favorite bar in the greater Cleveland area thus far. It's \divey\....which I like but not TOO divey. Meaning they have no pretentious atmosphere but still have the local craft beers on the ready and a kitchen that stays open until 1am with a fairly decent selection of bar food.\n\nIf you want to feel comfortable, have a drink or ten, a bite to eat and aren't a total dick (or a hipster that inherently hates everything already), this is the place to go.</t>
  </si>
  <si>
    <t>my,favorite,greater,which,pretentious,local,ready,that,open,decent,food.\n\nIf,comfortable,total,that,1,ten</t>
  </si>
  <si>
    <t>AmozL8_Pak__NRJNAHnyRA</t>
  </si>
  <si>
    <t>Vgdeb9wLsQ2HuK_JG1n8xw</t>
  </si>
  <si>
    <t>As far as the bar itself: Locals who don't seem too keen on any strangers. You get the feeling that this is just another VFW or something with better decor and food (debatable...read on). \n\nThe food: Salty. You know how when you get a little toasty and you're hungry, you seem to LOOOOVE salt? I think they have whomever happens to be the drunkest at the bar when the first orders come in be the honorary line cook for the rest of the day. everything COULD be good but it turns out to be almost ok. If you're drinking, you probably won't care. If you're getting take-out and planning on being totally sober, you will be disappointed.</t>
  </si>
  <si>
    <t>keen,better,debatable,little,hungry,drunkest,first,honorary,good,ok,sober,</t>
  </si>
  <si>
    <t>n-qJeyoJbA--CQ1MGF1bjA</t>
  </si>
  <si>
    <t>MTsIckdo3_uKuqk3B4zuKA</t>
  </si>
  <si>
    <t>Second visit update. Lunchtime weekday visit. Poorly executed and not the same textures as before. Must have been rushed....</t>
  </si>
  <si>
    <t>Second,Lunchtime,same,</t>
  </si>
  <si>
    <t>PUXnTIkDg1-tj1DA9cIfhA</t>
  </si>
  <si>
    <t>cF98fzqrMnikhXhuSz6ruQ</t>
  </si>
  <si>
    <t>I love the openness of the lobby. Makes the wait a little more tolerable. Had they put as much effort into having adequate seating (amount and quality), that would seal the deal with that....however the couches are dismal.\n\nOn arrival, they tried to get us to sit at the bar or barside or on the patio (heated but still). No thanks. Then again. No thanks. Not our style. A little annoying.\n\nWe were seated in due time (not quickly but whatever) and were sat next to a table of people obviously not use to hanging out with one another and\/or drinking. The one lady was the loudest, most annoying, most anger-inducing person I'd ever had the pleasure of sitting near in a restaurant....I'm 37 and semi-well-traveled....so that's something.  \n\nThe waitress eventually asked if we wanted to move, which we did. The food was good enough in the end. The service timeliness was not good and considering there were 1 billion staffers on deck, that is not excusable. \n\nMay go again for a second try but time will tell. Wouldn't go out of my way, however.</t>
  </si>
  <si>
    <t>tolerable,much,adequate,that,heated,our,little,due,whatever,and\/or,loudest,annoying,most,which,good,good,that,excusable,second,my,one,one,I'm,37,1,billion</t>
  </si>
  <si>
    <t>NULVNBfD08z_VucM9WfGeg</t>
  </si>
  <si>
    <t>cfMqHwJc4qgdIL6oew9EJQ</t>
  </si>
  <si>
    <t>It's not pizza. It's a salty dough with whatever toppings your ordered. If you're a bread person, then this is up your alley. If you want anything with crunch or any kind of taste of marinara, well you are barking up the wrong tree I think. \n\nWings are good.\nSalad is good.\nMeet all sub is, like the pizza, doughy and lacking sauce and overly salty.\n\nWhere's the garlic?! \n\n\nSuch a shame...</t>
  </si>
  <si>
    <t>salty,whatever,your,your,wrong,good.\nSalad,good.\nMeet,\n\n\nSuch,</t>
  </si>
  <si>
    <t>CZ5ORj90cuHThTHx8ZBKqw</t>
  </si>
  <si>
    <t>KnlyuJGCKbgywlKJebsVHg</t>
  </si>
  <si>
    <t>World's SLOWEST service at a drive-thru. If you want someone to offer no apologies for wasting the only thing a person can't get back then this is your spot! Add a sprinkle of Walmart across the street and you are in time-wasted heaven.</t>
  </si>
  <si>
    <t>only,your,</t>
  </si>
  <si>
    <t>ssl0gNkyBfnNj1M2goUyKQ</t>
  </si>
  <si>
    <t>nR3u-wQ99bop6IdGoU38KQ</t>
  </si>
  <si>
    <t>I've resided in the area of \Cleveland\ for about six months now. It's where I'm establishing roots. Having said that, there are a TON of pizza joints in the area. There are two (maybe three) in the general area that I can say I like. This is one of them. I don't know how to explain it. It's got a nice crisp texture to it and a heartiness about it. I approve.</t>
  </si>
  <si>
    <t>general,that,nice,crisp,six,two,three,one</t>
  </si>
  <si>
    <t>RYU0Fv7xJhJxrWQVtgaflg</t>
  </si>
  <si>
    <t>F1XTTDMDfzrq3TsukLZe_w</t>
  </si>
  <si>
    <t>The new location has sold me. The customer service here is second to none and the selection is as well.</t>
  </si>
  <si>
    <t>new,second,</t>
  </si>
  <si>
    <t>Uc_gP1gKj-k0XZhu14YNVA</t>
  </si>
  <si>
    <t>IfdaoLWUc8LJU8BE3qb0Ng</t>
  </si>
  <si>
    <t>I waited until the second visit to say anything, but, this place just sucks. Thursday around 530pm and only one table to serve?! That's when I should have just walked back out. The waitress was friendly, no doubt, but seemed to spend more time in the back then up front which makes it difficult to fill drinks (that's your main job). The pizza was ok but I the spaghetti is BLAND and the veal is non-existent. And listening to Italian rock\/metal isn't my idea of a relaxing evening out. Just stay away and do yourself a favor. If they can;t get basic concepts right, they aren't going to survive anyhow.</t>
  </si>
  <si>
    <t>second,friendly,more,which,difficult,your,main,ok,BLAND,non,existent,Italian,my,relaxing,basic,right,one</t>
  </si>
  <si>
    <t>lkDxsihx7KDWoIWQGnTk4A</t>
  </si>
  <si>
    <t>fL-b760btOaGa85OJ9ut3w</t>
  </si>
  <si>
    <t>I love the food here, best BBQ in Vegas!  Every Saturday night I'm here and I've been meaning to leave a review for these guys. \n\nDusty, I love you man!  Keep up the good service!</t>
  </si>
  <si>
    <t>best,good,</t>
  </si>
  <si>
    <t>8UzbThyDqH1ckxoNjY86wg</t>
  </si>
  <si>
    <t>QpmotuTsf_nHT8RKViFMPQ</t>
  </si>
  <si>
    <t>Amazing service! Friendly staff! Good prices! \n\nI recommend the number 2 (Tamago Burger) \n\nYou can tell the staff takes pride in their food, and they should, because it is delicious.</t>
  </si>
  <si>
    <t>Amazing,Friendly,Good,their,delicious,2</t>
  </si>
  <si>
    <t>sz6YVb2BfRseVAuBi4OCJw</t>
  </si>
  <si>
    <t>Q7LXetNm-Aj34cv37TMp2A</t>
  </si>
  <si>
    <t>Slow. Only one worker today. Wasted an hour of my day sitting here in line.  Really annoying because it looks like they have some cool drinks i would like to try but i probably won't drive back here because i don't want to risk wasting time out if my day again. Bummer.</t>
  </si>
  <si>
    <t>Slow,my,annoying,cool,my,one</t>
  </si>
  <si>
    <t>VZE1NWO9IEEfc8ngajRqlw</t>
  </si>
  <si>
    <t>_y1Et7f4NE6D1P1GzphlIw</t>
  </si>
  <si>
    <t>Great service, friendly staff for the most part.  I have never had a bad experience here so far.</t>
  </si>
  <si>
    <t>Great,friendly,most,bad,</t>
  </si>
  <si>
    <t>HHyGeSCZcNgJHIJFz0fw3Q</t>
  </si>
  <si>
    <t>NJVJT0YWnPOUvKFLkPi4Fw</t>
  </si>
  <si>
    <t>Fresh and Easy was way better.  I do not see how they will stay in business long.  Vitamins and Supplements plus some all natural (but packaged) products. No way this is a better business plan than Fresh and Easy was.  Its like a healthy convenience store merged with a GNC.  I see how it appeals to hipsters and all natural gluten free people but ultimately you will still need to shop at a major grocery store, this place does not replace a Smiths.  The parking lot is never full.  Stopped in to grab steaks because it says MEAT on the signs but it is not a meat store by any means.  If you like to eat all natural stuff and take vitamins and junk instead of eating healthy and working out then this place is for you!  Total FAIL in my opinion.</t>
  </si>
  <si>
    <t>better,natural,better,healthy,natural,gluten,free,major,full,natural,healthy,my,</t>
  </si>
  <si>
    <t>Acsyc71fLGzaqsdzNoc1qA</t>
  </si>
  <si>
    <t>8zOBDmzGQ6--rccnSgaWjA</t>
  </si>
  <si>
    <t>0 Stars. Always late and unprofessional.  Will take your money and not follow-up with the services you pay for.  She is rude and argumentative.  She thinks her time is more important than your time.  I read all the negative reviews before our second session and they are all spot on.  I still tried to give her a chance and I, just as expected, got screwed.  Do not waste your precious moments with her, you will regret it just like all the other reviewers on here.</t>
  </si>
  <si>
    <t>late,unprofessional,your,rude,argumentative,her,important,your,all,negative,our,second,your,precious,all,other,</t>
  </si>
  <si>
    <t>MEZGl_I7prn45_yqJwqDBQ</t>
  </si>
  <si>
    <t>60uVlCUiLJvq3xNo_3bhQQ</t>
  </si>
  <si>
    <t>Great food. \n\nThey had toasted raviolis big tv's and clean restrooms. Will def be back.  \n\nStella on tap and delicious New York style pizzas.</t>
  </si>
  <si>
    <t>Great,big,clean,delicious,</t>
  </si>
  <si>
    <t>DK2qIV1OSEtbR3eXC-XxGg</t>
  </si>
  <si>
    <t>m2l5Cvd8hXpmn-Kg245Stg</t>
  </si>
  <si>
    <t>I just recently moved near this home depot.  One of the store managers, Jasmine, helped me with a flooring issue and was patient with me.  The workers in the paint area stayed open past closing while I got 14 gallons of paint made.  They helped me cut window blinds and gave me installation tips.  I just wanted to give a shout out to all the employees for being so helpful and patient and not being condescending or anything.  Keep up the good work!</t>
  </si>
  <si>
    <t>patient,open,past,all,helpful,patient,good,One,14</t>
  </si>
  <si>
    <t>gAiSL_bWPaWiM7b7tSg1cQ</t>
  </si>
  <si>
    <t>hf9_0alvCm6nj2DG4uH7Tw</t>
  </si>
  <si>
    <t>They do not answer their phone. They gave me mailbox keys that do not work.  \n\nGriselle is a great employee though, super friendly and always nice and easy to work with. \n\nThey need to update this location, the usps ads inside are from the 80's....</t>
  </si>
  <si>
    <t>their,that,great,friendly,nice,easy,80</t>
  </si>
  <si>
    <t>YQqT9ARcexKFqjo_hr8zXA</t>
  </si>
  <si>
    <t>XQm5LDv3M9d4zDtKRO_8iQ</t>
  </si>
  <si>
    <t>First workout I got a rash on my elbows from the pad on a bicep curl machine which is an irritating way to start my membership out.  They either do not clean the machines or someone is spreading a skin rash... all the equipment is old and has never been replaced since it was a gold's gym.  You get what you pay for I guess.  Staff is usually friendly but you can tell this company wants your money and doesn't want to spend it on upgrades.  Do not upgrade your membership because they do not upgrade their gym.  I will be keeping my eye out for other gyms in the area.  LVAC is packed all the time but it has way nicer equipment.  The machines and equipment is indicative of how a gym is ran and this gym is ran poorly.  \n\nWill update review after renovation.</t>
  </si>
  <si>
    <t>First,my,which,my,all,old,friendly,your,your,their,my,other,all,nicer,indicative,</t>
  </si>
  <si>
    <t>llyA2TqT3q-Z48fs7EawRw</t>
  </si>
  <si>
    <t>-HdbkVr80PlnsNSLbgW-7g</t>
  </si>
  <si>
    <t>M5JBwESu_5kJr1PUhOl5sA</t>
  </si>
  <si>
    <t>If I could give this place less than 1 star I would. \n\nLived here for two years. The first year was ok but the apartment and appliances need updating. AC doesn't work well and the door handles are terrible. Doors are thin and get holes easily. \n\nThis place is leased and some units are owned and rented. During the second year we noticed that the quality of people in the complex was declining. There was a lot of noise, drugs, and the place was filthy. No one cleaned up after there dogs, trash was everywhere, and I saw a lot of broken windows in the complex. \nBecause some units are owned and foreclosed, if the fire alarm batteries die and the alarm beeps, you can hear it all night. The office refuses to help. The alarm down stairs from us beeped for a week. It was awful....they said they couldn't do anything and when we asked to move they said we would have to pay. \n\nThe people in the office are rude and condescending. They don't want to help you and don't respond to issues. \n\nA police and swat team came up our stairs to \question\ the guy living across from us. Lights were always out and I would have to walk from my car to the apartment in the dark with alll kinds of teenagers lurking around, smoking and drinking. \n\nI will say that the maintenance staff here was always great. Polite, respectful and fast. Loved them! \n\nOverall a terrible place to live. WOuld not recommend.</t>
  </si>
  <si>
    <t>less,first,ok,terrible,thin,second,filthy,broken,awful,rude,our,my,alll,great,Polite,respectful,terrible,1,two</t>
  </si>
  <si>
    <t>JlDA4_k2kKnsc5Lh9ZhKLA</t>
  </si>
  <si>
    <t>XdF0xL7BCsI4sEhYpD7SBQ</t>
  </si>
  <si>
    <t>After I wrote the review at the bottom of this page, I was contacted by April, the owner of the salon. She was very nice and sympathetic to the problems I had encountered during my visit. She offered me an appointment to fix my hair. I was a little worried but accepted and I'm glad I did! \n\nApril did a wonderful job with my hair! She was a pleasure to talk to and really knew what she was doing. She explained everything to me and talked to me about my options for highlights which I will be getting during my next appointment. \n\nI will definitely see April again! \n\n\n\n______________________________________________________\n\n\nI walked in today for a hair cut. The receptionist was very sweet and helpful. She was able to get me in right away!! \n\nMary was my stylist. In the first 10 minutes I was there she answered her phone twice. Turn off number one. \nI explained to her the cut I wanted (angled in the front and shorter and stacked in the back). She made no indication that she didn't know what I was talking about. I showed her a pic of an old style I had and we looked at a few in a book. She said ok. I also asked her to do red highlights. She said she had started only last week so she didn't have any red. Turn off number two. I was upset she didn't even ask one of the other 3 stylists if she could borrow some red. \nShe began with a shampoo. A little rough. \nWe moved over to her chair and she began to cut. She made small talk and was sweet but I was looking at my phone and she was looking at it also making comments about my pictures and a text. (weird). \nWhen she was done I was VERY upset to see that she had cut my hair all one length. Not even remotely close to what I asked for. When I expressed my disapproval, she did fix it. It's STILL not what I want it to be though and I will probably go elsewhere to have it fixed.\nShe then said she was going to use the flat iron. I figured it was just to give it some shine. She proceeded to straighten my hair SO much that it smoked! And it looked so stringy. At this point I had been there so long that I just smiled and nodded. \n\nShe was going to charge me almost 65 dollars (25 for the flat iron). I was in shock as I didn't ask to be flat ironed and when she did it she didn't tell me there was a charge. When I said something she did change the price. \n\nI was excited about going here as I need a stylist here in Vegas but I will not be returning to Mary. I may try one of the other girls.</t>
  </si>
  <si>
    <t>nice,sympathetic,my,my,little,worried,glad,wonderful,my,my,which,my,next,sweet,helpful,able,my,first,her,shorter,old,few,red,last,other,little,rough,\nWe,her,small,sweet,my,my,weird,upset,my,my,flat,my,stringy,flat,flat,ironed,excited,other,10,one,two,one,3,one,65,25,one</t>
  </si>
  <si>
    <t>k9c7uNQy4mJWuhTAJ3JgmQ</t>
  </si>
  <si>
    <t>0pvEQRFVBjxz1W7dNpNZFg</t>
  </si>
  <si>
    <t>I went back to Diamond recently and got the chocolate and champagne pedi. \nThe salon was fairly busy so I had to wait but it was totally worth it. It was a perfect pedicure. And it's been over two weeks and I have NO chips and my feet still feel smooth and amazing. \n\nThe atmosphere is great and everyone is so friendly. I was also impressed that they took a customer after closing. Great customer service. \n\nThis is the best nail salon in Vegas! I won't go anywhere else!</t>
  </si>
  <si>
    <t>\nThe,busy,worth,perfect,my,smooth,amazing,great,friendly,impressed,Great,best,two</t>
  </si>
  <si>
    <t>l_6QjctFTqaE33781XgPQg</t>
  </si>
  <si>
    <t>T9xhm2jngsGjKnDEFXSohw</t>
  </si>
  <si>
    <t>I can't say enough about Dr. Tran and his staff! \n\nI have severe dental anxiety and from the moment I met Dr. Tran I have felt more comfortable with him than I have with any other dentist. \nHe is very gentle and really does his best to keep the procedures as quick and painless as possible. I always feel that he genuinely cares about my comfort and he's not just trying to sell me more services. \n\nThe staff in the office are also so amazing. I am usually really upset when I get there (even with the Xanax he gives me!) and everyone is always nice. They go out of their way to make me feel comfortable and always explain every procedure. They answer all my questions and don't get upset if I need a few minutes to relax during the procedure. \n\nI never have to wait more than a couple of minutes when I get there and checking out is always a simple process. And the billing staff is also so understanding and willing to work with you on payments.\n\nIf you need a good dentist I HIGHLY recommend Dr. Tran and his staff. I have never had such a good dentist and will continue to see him even if I don't really want to! :) \n\nPS: he also provides emergency care and his office is very prompt about returning phone calls.</t>
  </si>
  <si>
    <t>his,severe,dental,comfortable,other,gentle,his,best,quick,painless,possible,my,more,amazing,upset,nice,their,comfortable,all,my,upset,few,more,simple,understanding,willing,good,his,such,good,his,prompt,</t>
  </si>
  <si>
    <t>HArwMSNHkALSpwGG8QQW2g</t>
  </si>
  <si>
    <t>xkVMIk_Vqh17f48ZQ_6b0w</t>
  </si>
  <si>
    <t>My hubs and I went here for our anniversary and I was so excited. In the end I was a little disappointed. I just didn't feel it was worth the money. \n\nEverything is a la carte but they do have some meal options. \n\nI had the flat iron steak and my husband had the rib eye. We ordered 3 veggie sides since we don't eat grains: baby carrots, green beans and the sweet corn. \n\nSteaks: \nThe flat iron was perfectly cooked and tender. It was well seasoned and delicious. \n\nThe rib eye: my husband enjoyed it but it seemed a little fatty to me. \n\nSides: everyone says this place is known for their side dishes. Not really sure what all the fuss was about!\n\nCarrots: baby orange and yellow. They were in a sweet honey sauce that was just ok. They could have been seasoned better and they weren't cooked evenly. Some were hard and some soft. \n\nGreen beans:  these were pretty boring. They were in a butter sauce with almonds. Something I could make at home. \n\nSweet corn: this was pretty good.The corn was nice and sweet and the seasoning was good too. I liked the corn with the green onions. \n\nWe peeked at a dessert menu but it didn't have anything too exciting on it. A lot of fruit dishes and nothing cake-like. I would have preferred a chocolate cake or tiramisu. We skipped dessert altogether. \n\nOverall I was not too impressed. The prices are super high and not worth it as far as I am concerned. \n\nI was more impressed with the steak house at Circus Circus! Better food and better prices!!</t>
  </si>
  <si>
    <t>My,our,excited,little,disappointed,worth,la,flat,my,veggie,green,sweet,flat,tender,delicious,my,little,their,sure,all,yellow,sweet,that,ok,hard,soft,\n\nGreen,boring,\n\nSweet,good,nice,sweet,good,green,exciting,like,impressed,high,worth,impressed,Better,better,3</t>
  </si>
  <si>
    <t>M7tgGgU3fTF2HZ7aDpxwtQ</t>
  </si>
  <si>
    <t>hJkGfdNlHTfqFTeZ1xkjrw</t>
  </si>
  <si>
    <t>I absolutely love this place!! My friends and I have been here 3 times and each time has been so much fun. The first 2 times they didn't have their liquor license yet but it didn't change the experience for me at all. Each of my paintings came out awesome and I always look forward to going back!\n\nPricing: a class is 35.00 but there are often specials and discounts running. A class is about 3 hours long so it's pretty cheap for a fun night out \n\nStaff: amazing! The artists and servers are\nfriendly and accommodating. On my most recent visit, I had an injury and they were wonderful about making sure I was comfortable! The artists are great at explaining everything and making sure that everyone is feeling good about what they are doing. Plus they are all super friendly and fun! \n\nFood: they have a decent menu. A lot of \carb-y\ food so not great for those of us who are carb free but I think it's worth it for a cheat now and then! The cheesecake is delicious and I love the Alfredo toast! The service is quick and the prices are decent. \n\nDrinks: they now have their liquor license so a variety of beer and wine are offered. They also have water, soda and coffee. The drinks come quickly and they offer free refills on non-alcoholic drinks! \n\nI highly recommend this for a night out or private party! Good times and great people!!!!</t>
  </si>
  <si>
    <t>My,much,first,their,my,awesome,cheap,fun,amazing,my,most,recent,wonderful,sure,comfortable,great,sure,good,friendly,fun,decent,great,free,worth,delicious,quick,decent,their,free,non,alcoholic,recommend,private,Good,great,3,2,35.00,3</t>
  </si>
  <si>
    <t>HN5dTVOSP_1SqIcizbFhgA</t>
  </si>
  <si>
    <t>JKmhHlmboFEsSSxPcYwxww</t>
  </si>
  <si>
    <t>This is a fairly long story. And I will do my best to be fair, not angry. \n\nLast week we brought 3 dogs in for grooming. 1 small dog (4 lb Yorkie) and 2 larger dogs (20-23 lbs each). When I went in, I was alone. I brought the larger dogs in first. The yorkie was in the car with the window cracked, fan on and water in the car for approximately 3 minutes. \n\nEveryone was very helpful in trying to get us all in quickly because I was alone with 3 crazy dogs! For that I am grateful. The owner even asked if I wanted help. Very nice and concerned which I appreciated. I told her it was fine and easier for me to do it on my own. \n\nI spoke with the groomer regarding the needs of my small dog. She is fidgety, scared and has had a bad grooming experience in the past. I asked her to be careful around sensitive areas (ears, nose, nails etc..) and not to worry if she couldn't do them. \nI left feeling very confident and everyone in the store was very nice. \n\nAbout 3 hours after their appointment I called to see if they were ready. We arrived to pick them up and the girl at the front stated that the groomer wanted to talk to us. \n\nThe big dogs were fine. The little one had been cut just under her eye. The small wound was causing bleeding in and around her eye. She was fully groomed. The groomer informed me she hadn't called because she was new, didn't know the policies and was scared. She told me she hadn't told anyone what happened. \n\nWe took our dogs and went to the front. The owners were not there. An associate spoke with us and I was upset and angry that we hadn't been called. A woman told me that I needed to calm down (mistake). \n\nWe took the dog to the vet and she required 3 stitches which meant she needed anesthesia. \n\nWe went in yesterday to meet with the owner regarding the situation. We explained that we are not upset the dog was hurt. These things happen. What we are upset about is the way it had been handled. \n\n* We were not called to be told the dog was hurt. \n* We do not know how long she sat there with a cut on her eye that needed medical attention. \n* The groomer admitted to being afraid to call. This meant our dog was put in harms way when she should have been treated. \n\nThe owner wanted us to pay for the other 2 dogs. Ultimately she would put their services toward the vet bill. This way her groomer could be paid. I did not not think we should pay anything. Neither did my husband. Had she been open and honest and called us, I would gladly have paid. \n\nWe mentioned that we would do what we felt necessary if they were going to pay us for only part of the bill. She asked if we were threatening her and my husband told her absolutely not.  We were told we were being taped (both audio and visual). My husband and the owner continued to discuss the situation. She then looked at me, pointed her finger to my face and said \YOU left your dog in the car. I was the one who was worried about her. I bet you didn't tell your husband that did you\. This was on the floor of her store. I told her it was irrelevant because my dog was fine and safe. My husband started to talk to her and she stalked away. \n\nShe returned with the check, paid in full and we thanked her. \n\nI am posting this for people to make their own judgements. This could have and should have been handled better. Again, things happen and dogs get hurt. Especially fidgety ones. I appreciate that no excuses were made for the groomer, but the way we (and our dog) were treated was not ok. And I think people need to know about it.</t>
  </si>
  <si>
    <t>long,my,best,fair,angry,\n\nLast,small,larger,alone,larger,helpful,alone,crazy,grateful,nice,concerned,which,fine,easier,my,own,my,small,scared,bad,careful,sensitive,confident,nice,their,ready,big,fine,little,her,small,her,new,scared,our,upset,angry,which,upset,her,that,medical,afraid,our,other,their,her,my,open,honest,necessary,only,my,audio,visual,My,her,my,your,worried,your,that,her,irrelevant,my,fine,safe,My,full,their,own,our,ok,3,1,4,2,20,23,3,3,3,3,2</t>
  </si>
  <si>
    <t>r9Nqm3d1YajDbu-3_-r86w</t>
  </si>
  <si>
    <t>o1Z17pBpJ_QG122PLrQEsA</t>
  </si>
  <si>
    <t>I never got to experience a massage here. I purchased a Groupon and had a terrible experience attempting to book the appointment. Thankfully Groupon refunded me but  I just wanted to warn people about the booking process for this spa. \n\n1. I called the day I got the groupon. An answering machine picked up but when I got the been to leave a message I got a notice that their inbox was full. \n\n2. I went on their website to see if they had online appointment booking. They did, but the first available was mid May. Also to book online you need to enter a credit card and there is no space available for the groupon code. I didn't want to leave my CC number on the website and risk a charge. \n\n3. I emailed the salon. My first email was returned weeks later requesting more information, which is a valid question because  I didn't really leave any information about dates or times. But by the time they got back to me the time I really wanted was that week and I knew they wouldn't have anything. \n\n4. I responded to the above email and never got a return email. It's been 11 days. They say emails will be answered within 24 hours. Not how that works at all. \n\nThe spa gets great reviews so I was super bummed about this. If you are ok with booking WAY in advance AND getting really inconsistent responses then I'd give it a shot. Unfortunately I can't wait that long and I really hate when correspondence isn't replied to in a timely fashion. \n\nI have records of all the emails and calls as well. Ive seen the owner respond to people's reviews saying there are no records of calls or anything. I can furnish those easily. \n\nGood luck with this place if you purchased a groupon.</t>
  </si>
  <si>
    <t>terrible,\n\n1,their,full,their,online,first,available,mid,available,my,My,first,more,which,valid,above,that,great,bummed,ok,inconsistent,timely,all,11,24</t>
  </si>
  <si>
    <t>eQbW426cTjjGqT-Lvrlq3g</t>
  </si>
  <si>
    <t>i2rKCB-s456I0fcX_7iTqA</t>
  </si>
  <si>
    <t>I've been coming to this location for a while and have always been happy. I've seen Dr. Liu and Dr. Otten and during that time I was so pleased with my experiences from start to finish. But it seems they have expanded and things have changed. I am now seeing Dr. Kuruvali and I'm not super happy. \n\nThe nurse I saw was incredibly rude. She would ask me questions and then interrupt my answers. She walked out of the room while I was talking. When it was found I needed a brace for my ankle she didn't even try and show me how to put it on correctly or anything. She slapped in on and started to leave. I had to ask her to show me how it went on. \n\nThe front desk staff has gotten super rude as well. I called today because I need approval from my insurance for an MRI. It has been over a week since my visit and they just submitted the request yesterday. Meanwhile I'm walking around with a very uncomfortable brace and a torn tendon. When I expressed my displeasure, she hung up on me. \n\nThe ONLY reason I will give this place 3 stars is because Dr. Liu and Dr. Otten are wonderful.. Nice, understanding, and patient. I did feel that this doctor, Kuruvali, was VERY rushed though.  I am seriously considering going elsewhere for this issue.</t>
  </si>
  <si>
    <t>happy,pleased,my,happy,rude,my,my,front,rude,my,my,uncomfortable,torn,my,ONLY,wonderful,Nice,patient,3</t>
  </si>
  <si>
    <t>eLWu9hShRxcByyAo0c5DBQ</t>
  </si>
  <si>
    <t>RPjBB_uhHQ4oxp39Jqm_HQ</t>
  </si>
  <si>
    <t>Worst service ever. The employee who took care of me couldn't have seem less interested, and I'm not entirely certain she wasn't stoned. \nThey advertise things they don't carry. The atmosphere sucks and the service is awful. Don't go to this one.</t>
  </si>
  <si>
    <t>Worst,interested,certain,awful,</t>
  </si>
  <si>
    <t>huHG5JHVjMJRCgFbhe0PEA</t>
  </si>
  <si>
    <t>-HlCe-Ya-4CE2huuEk2_1g</t>
  </si>
  <si>
    <t>i1Xkm22_96GNVVOXSUoL0A</t>
  </si>
  <si>
    <t>I have been to Boiling Crab in Los Angeles and because it was so bomb, I was hoping for Toronto to have something similar. When Captain Boil first opened a couple weeks ago, honestly I was pretty excited. Finally, something that can satisfy my seafood boil craving that I had for months. \n\nCame down here on a Saturday night around 6:30 pm. Thinking the line wouldn't be bad but I was wrong. There were so many people already lining up outside, and names and phone numbers piling up on the book. The waitresses call you when its your turn to get a table. Since we came all the way down here determined to eat at this place, my friends and I decided to wait. Luckily, since finch\/yonge area is pretty packed with cafes and other stores, it wasn't a problem finding a place to sit and chill and wait. We finally got a phone call at around 8:50 pm. Tip: Go later at night on weekends past 9 pm. The wait is not bad afterwards. Apparently, you can take out the food by ordering in the restaurant and waiting for them to prep for the food.. this is a good idea if you don't want to wait in line. I honestly don't know if I want to wait in line for two+ hours again... \n\nWhen we sat down, they gave us bibs, paper towels and plastic gloves. One really good thing I really liked about Captain Boil more than Boiling Crab was the restaurant providing plastic gloves. Boiling Crab does not provide gloves so plastic gloves help your cleans stay clean majority of the time (until the glove pierces). The bib was cute and protected your tops. \nAlso, I really liked the washroom how everything was automatic (door, faucet, paper towels, soap) which means they really care about being sanitary. \n\nThe service is decent and we were served quickly, but the waiters\/waitresses need to take more initiative to ask if everything is alright, etc. I saw that most of them like to just stand around in the back (our table was at the back) when they had nothing else to do. \n\nWe ordered: 2 lbs of shrimp (captain boil marinate), 2 lbs of mussels (cajun, captain boil marinate), 2 bowls of cajun fries, 2 corn on the cobs. This is where I compare the food to Boiling Crab. The captain boil marinate, personally, isn't very good. I prefer the sauce to just be cajun. However, their cajun mussels tastes way different compare to Boiling Crab (Boiling Crab was way better). The shrimp was decent but you can tell the shrimp wasn't marinated in the sauce long enough. The shrimp barely had any taste other than the head of the shrimp. You will need to dip the shrimp in the sauce after you finish peeling them. Furthermore, the fries: one batch had too little cajun and one batch had too much cajun. Too much cajun made the fries difficult to eat because of the stingy feeling on the tongue. I don't think I'll recommend the cajun fries unless the waiters can add less cajun dressing. Therefore, taste-wise I think the food here is just good but not spectacular. \n\nThe pricing on the shrimp, mussels, fries, and corn were also fair game. It wasn't super expensive but its just about what a seafood boil restaurant would charge. Also, we chose to not get the lobster, crab, etc.. because it was super expensive ( I don't think its worth it).  \n\nOverall, the experience was good but again, it did not satisfy my seafood boil craving because it just didn't taste the same as boiling crab. Boiling Crab tastes 10x better and I think I will have to jet down to the U.S. to eat it again. I don't think this place is worth lining up for two+ hours. \n\nI'll probably come here once in a few months but not anytime soon given the long line ups. If Yelp didn't have a 5 star rating system, I would have given Captain Boil a 7\/10 rating.</t>
  </si>
  <si>
    <t>similar,excited,that,my,that,bad,wrong,many,its,your,all,my,packed,other,bad,good,good,more,your,clean,cute,your,automatic,which,sanitary,decent,more,alright,most,our,cajun,good,cajun,their,cajun,different,decent,other,little,much,much,difficult,stingy,cajun,less,cajun,wise,good,spectacular,fair,expensive,its,expensive,its,good,my,same,worth,few,long,6:30,8:50,9,One,2,2,2,2,one,one,5,7\/10</t>
  </si>
  <si>
    <t>wddjtomtzXEinUZx0e8iyQ</t>
  </si>
  <si>
    <t>grZEbAsZwWA3yJMwDRl0Nw</t>
  </si>
  <si>
    <t>The ambiance of this restaurant is warm and comfortable. Its somewhere you want to be when its snowing outside. Like other Yelpers say, the restaurant has style. It is modern and trendy. The restaurant is surprisingly not loud even with all the tables being full. The setting is also romantic, which would be a good idea to bring a date here. \n\nMy party ordered: chirashi, sashimi regular, curry udon, yellow tail roll and black dragon roll. \nLike other Yelpers say, the chirashi is hands down the best one I tried in Toronto for this price tag. The sushi is reasonably priced for eating a la carte in downtown. The sashimi in our dishes were really fresh and the rolls tasted really good. Overall, the food was delicious. \n\nThe waitress here is nice but the service can be slightly slow because they usually only have one to two waitresses on the job. \n\nHighly recommend Etsu if you wanna eat some fresh sushi and sashimi in downtown Toronto and you want to stay in the $$ price range.</t>
  </si>
  <si>
    <t>warm,comfortable,Its,its,other,modern,trendy,loud,all,full,romantic,which,good,sashimi,udon,yellow,black,other,best,la,our,fresh,good,delicious,nice,slow,fresh,sashimi,one,one,two,$</t>
  </si>
  <si>
    <t>FryA7Wai_IyEm1wFUwrM5w</t>
  </si>
  <si>
    <t>h_ypoQ2rmwX8UGSmohsGiQ</t>
  </si>
  <si>
    <t>This Parisian style bakery\/cafe place is super cute. It reminds me of a little cafe you can find in the southern region of France. This is the second location of the Maman chain. The first cafe is in the SoHo neighbourhood in Manhattan. The cafe has a rustic feel to it and it also feels very cozy. Like other Yelpers say, this cafe is actually difficult to find. It's in the upstairs food court in First Canadian Place near the IQ restaurant. Be sure to come earlier during lunch to avoid the lunch rush. The line up gets hectic around here since it is located in the financial district. \n\nWent during lunch and my party only ordered the \two salads for $11\ option. Okay hands down, their salads are pretty good especially the one that has cranberries (I believe the salad was called Julie). Though the salads are pricey, I think it is worth trying it at least once in your life time. Also, their menus change frequently so be sure to check their website to see what they are serving on that specific day. I also ordered their ice tea ($3). Their ice tea is what drove down this rating to a 4. The ice tea was not good... highly do not recommend. I haven't tried their other baked goods or coffee\/lattes but I'm sure they would be decent and better than the ice tea. Their packaging is also super cute and trendy.</t>
  </si>
  <si>
    <t>Parisian,cute,little,southern,second,first,rustic,cozy,other,difficult,upstairs,sure,hectic,financial,my,their,good,that,pricey,worth,least,your,their,sure,their,specific,their,Their,good,their,other,baked,sure,decent,better,Their,cute,trendy,\two,11\,3,4</t>
  </si>
  <si>
    <t>6hY7_U5CaijKp6qAlZUBQA</t>
  </si>
  <si>
    <t>RyTKm8McePjwsL8ggEHOYA</t>
  </si>
  <si>
    <t>Updated review:\n\nMe Va Me Kitchen Express is a new addition to downtown Markham and is in the same building as the new Cineplex theatres. The restaurant looks grand and the decor is nice. However, the prices for the food they offer are very expensive. I can essentially get the same thing at Villa Madina. Ordered: Chicken Shawarma Box (14.99) and Chicken Shawarma Wrap (9.99?). \n\nLook, these dishes don't taste bad but the temperature of the food was questionable. The food basically came to us cold. Like if it was freshly cooked and took max. 10 mins for a waitress to pick it up and give it to us, it shouldn't be THIS cold. Initially, I suspected them to microwave the food but turns out based on the manager's comment, they don't microwave their food. Regardless of how they cook\/heat their food, the food was still cold and that is NOT NORMAL. This is unacceptable on all accounts. Really not worth the money to come here. Also, my partner and I also had severe food poisoning after eating here. This was my partner's first meal of the day so the root of the food poisoning was obviously Me Va Me. And like other people's reviews, some people got sick after eating here. Something was definitely wrong with the dishes. Avoid this location at all costs!!!!</t>
  </si>
  <si>
    <t>new,same,new,grand,nice,expensive,same,bad,questionable,cold,cold,their,their,cold,NORMAL,unacceptable,worth,my,severe,my,first,other,sick,wrong,14.99,9.99,10</t>
  </si>
  <si>
    <t>oDQvQ8CVpy9OSATuEFCYjQ</t>
  </si>
  <si>
    <t>ageCiTcynvX7xq5fdeTtWA</t>
  </si>
  <si>
    <t>So far, I think this is the best AYCE sushi restaurant in York Region. On weekday nights, it is priced at $24.99 and on weekend nights, it is priced at $26.99. For what you get, the price is reasonable. Kaka, for example, is way more expensive but Senjyu basically offers what Kaka offers but the difference is, Senjyu tastes a whole lot better than Kaka.  \n\nThe ambiance at Senjyu is great. The restaurant is spacious and the waiters\/waitresses are attentive. What I like the most about this place is that they don't rush you. At other AYCE sushi restaurants, I feel rushed. The restaurant also accepts debit\/visa, making it convenient. They also have a patio outside, which is something different. \n\nThe food at Senjyu is pretty good for an AYCE restaurant. You cannot walk into an AYCE restaurant with \a la carte sushi\ expectations, it just doesn't work that way. The rolls here actually tasted good. On the weekends, they serve red tuna and BC tuna sashimi, which is something an AYCE restaurant does not typically serve. Their flame sushi actually tasted decent and way better than Kaka's. The menu here is extensive and they offer many types of food.\n\nI am definitely a fan of this place and would come here again.</t>
  </si>
  <si>
    <t>best,reasonable,expensive,whole,great,spacious,attentive,most,other,convenient,which,different,good,\a,la,good,red,which,Their,decent,better,extensive,many,24.99,26.99</t>
  </si>
  <si>
    <t>nRSaiTHYM0a9IXobkDSRVQ</t>
  </si>
  <si>
    <t>rEa4g6c2EJr2UvZe0hVegQ</t>
  </si>
  <si>
    <t>This place actually serves HK style food not Vietnamese food even though the name of the restaurant is \Viet Kong\. The prices of their items are really cheap, which would be the only reason why I would return. The portions are on the smaller side but I guess that is what you get by offering lower prices than other restaurants. In terms of taste, the food is average.</t>
  </si>
  <si>
    <t>Vietnamese,their,cheap,which,only,smaller,lower,other,average,</t>
  </si>
  <si>
    <t>G4p1fPuMgUR35vNGyHkcxA</t>
  </si>
  <si>
    <t>ax4ztJvW28xgGvI0OPqGcQ</t>
  </si>
  <si>
    <t>This has to be the best HK style cafe in Markham. Their portions are ridiculously big and prices seem fair. Quality also has been consistent. I always get their chicken\/fish meals here and you get to pick your own sauce. The restaurant also has been renovated recently so the ambience is way better now. Service is also still pretty okay. The only complaint I have about New City is how small their ice lemon tea is like the cup is more ice than tea lol.</t>
  </si>
  <si>
    <t>best,Their,big,fair,consistent,their,chicken\/fish,your,own,better,only,small,their,more,</t>
  </si>
  <si>
    <t>bXg2vSIbnAX4F4nWCUJIpA</t>
  </si>
  <si>
    <t>U5XCBcTtiNyasdT3A2_V3A</t>
  </si>
  <si>
    <t>If I can give the place zero stars, I would. After reading the reviews of this place, I had really high expectations and hopes that this restaurant was going to be really good but nope.\n\nSERVICE:\nMy experience was terrible. We walked into the restaurant and a waitress just told us to sit. She did not give us any menus\/water nor did she tell anyone else to take care of our table. For about 20 minutes, the owner\/waitresses just walked by and did not even care to give us the menu\/water. Only until I yelled: \excuse me, could you give us the menu\/water\ was when someone finally served our table. The waitress's excuse was \oh, I didn't see you there\. Like what do you mean you didn't see us... are you all blind?? The amount of disrespect was ridiculous. After deciding what we wanted to order, no one came to take our order until I yelled: \excuse me, can someone take our order?\. \n\nFOOD:\nIn terms of food, it was nothing special. The portions were ridiculously small for the price and nothing about it was delectable. We ordered the Chicken with Cheddar Cheese arepa (forgot which one on the menu specifically) and the Reina Pepiada, which was shredded chicken breast in avocado sauce. The arepa was bland and was not flavourful. The Reina Pepiada dish was not hot enough to my liking but there was no point in communicating my concerns when no one even bothered to provide good service to our table. The rice in the Reina Pepiada dish also tasted disgusting. \n\nAnyhow, this restaurant clearly does not deserve their 4.5\/5 rating and I would not come back to this establishment ever again when I am in Montreal.</t>
  </si>
  <si>
    <t>high,good,nope.\n\nSERVICE:\nMy,terrible,our,our,blind,ridiculous,our,our,order?\.,\n\nFOOD:\nIn,special,small,delectable,Cheese,which,which,bland,flavourful,hot,my,my,good,our,disgusting,their,zero,20,one,4.5\/5</t>
  </si>
  <si>
    <t>Iz9LwEJjcsjwxcf0QMgM6w</t>
  </si>
  <si>
    <t>SZzFdGOC3M8voFjdRgmXhg</t>
  </si>
  <si>
    <t>Ok, I would like to talk about the positive things about this place before I trash on this place. This place has a good variety of meats and also different cuts of meat compared to their competitors. The restaurant is quite spacious and can handle many group dinners. There are a variety of alcoholic drinks and non-alcoholic drinks that you can order that are not too expensive. There are two AYCE options where you can pick either the $34.99 (weekend price) Regular AYCE and the $71.99 (weekend price) AYCE that includes wagyu. I went for the regular AYCE so I cannot give any opinion regarding their wagyu option. But honestly there is no way that their wagyu is crÃ¨me de la crÃ¨me if they are offering an all you can eat option. \n\nNow onto the bad, in my opinion, this was one of the worst dining experiences I ever had in my life. \n\nSERVICE: \nThe fire alarm went off (seems like it was a false alarm) while we were eating at the restaurant and it went on for about 20 minutes. The waitress was reassuring us that it would end in 2 minutes but no, it ended like 20 minutes after. There was no way we could evacuate given the fact it was raining outside so we would have to wait for it to stop first. After the firefighters came to turn it off, we did not receive any apology from manager nor did we receive any type of discount from the restaurant for the trauma we have just endured. Instead, the waitress told us we only have 40 mins left to dine and that was it. In addition, the waiters kept bringing us food that we didn't order. Also, it was our friend's birthday and we brought a cake and requested the waitress to put it on the plate before bringing it out to the birthday girl. The waitress just brought the bag out and handed it to one of our friends. We just asked for a simple request and the waitress only had one job and couldn't even do it. All in all, it is evident that the waiters\/waitresses here need to be trained better. This is unacceptable. There is also a mandatory tip when you have a large group of people and the waitress clearly did not deserve that 12% tip. \n\nFOOD: \nThe quality of meat was mediocre at most (I felt unwell afterwards) and the grill cooked so slowly even at high heat. Their meat marinade is considered better than their competitors but this still can't hide the fact that the meats are not of quality. Also, this entire meal was greasy. \n\nTheir dessert menu is a joke. I know this is a place to eat \Japanese bbq\ but even most AYCE establishments have a few options for dessert and usually are in unlimited amounts (when reasonable). Here, you are only obligated to have ONE melona bar and that is it. This restaurant is ridiculously cheap.\n\nIn summary, with the meat being mediocre and with bad service, I don't think I will come to this establishment ever again. I would advise everyone to not go unless they want to get traumatized.</t>
  </si>
  <si>
    <t>positive,good,different,their,spacious,many,alcoholic,non,alcoholic,that,that,expensive,Regular,that,regular,their,wagyu,their,crÃ¨me,bad,my,worst,my,false,that,our,our,simple,evident,unacceptable,mandatory,large,\nThe,mediocre,most,unwell,high,Their,better,their,entire,\n\nTheir,\Japanese,most,few,unlimited,reasonable,mediocre,bad,two,34.99,71.99,one,20,2,20,40,one,one,12,ONE</t>
  </si>
  <si>
    <t>khQ7wOauwvr5E19mFpuVQg</t>
  </si>
  <si>
    <t>hjvPxyxPLFOCxdNm15IDug</t>
  </si>
  <si>
    <t>Came down to try Zoup for the first time and I was pleasantly surprised. I ordered the lobster bisque via Ritual and they were able to prepare the order before I went downstairs. The service was fast and I liked how they put the soup in the bag without me asking them to. The lobster bisque was flavourful but not too heavy and it warmed my sick body. I also liked the fact the bread they provided was not stale.</t>
  </si>
  <si>
    <t>first,surprised,able,fast,flavourful,heavy,my,sick,stale,</t>
  </si>
  <si>
    <t>ilc7_14-1RO_W2OvrZb9iQ</t>
  </si>
  <si>
    <t>YavRvjbLsvh4DYDJPAfJIA</t>
  </si>
  <si>
    <t>My go to for Pho ! Great quality food + nice &amp; fresh ! Best broth in my opinion.\nNo AC last time I was there &amp; it was unbearably hot inside. Table next to took food to go. That may have been a temporary thing I hope...</t>
  </si>
  <si>
    <t>My,Great,nice,fresh,Best,my,last,hot,next,temporary,</t>
  </si>
  <si>
    <t>YcKz8PN0GWoLTrvIAMCpCQ</t>
  </si>
  <si>
    <t>RkqN70Pidy6_tAWMvodOLg</t>
  </si>
  <si>
    <t>Teppanyaki is fresh &amp; excellent quality &amp; priced well. Service is pretty slow otherwise &amp; almost no accommodations made on order. I bit Difficult to get reservations for teppanyaki so you need to be flexible if you want to go. \n\nFood good &amp; service average.</t>
  </si>
  <si>
    <t>fresh,excellent,slow,Difficult,flexible,good,</t>
  </si>
  <si>
    <t>yaPyo1waEyWx5APa6YaeXQ</t>
  </si>
  <si>
    <t>wV7wpc9uSZJy_OwPOdt4Dg</t>
  </si>
  <si>
    <t>I absolutely adore Dr. Mitchell &amp; his staff. They are extremely accommodating to me &amp; I'm a perfectionist. The office is small &amp; intimate so I never feel like I'm on an assembly-line. This is a Must for me to feel comfortable @ a physicians office. \n\n\nI am thankful to have found this convenient local location.</t>
  </si>
  <si>
    <t>his,small,intimate,comfortable,thankful,convenient,local,</t>
  </si>
  <si>
    <t>fc7k_-pRaC4Sn1ChM-lD9g</t>
  </si>
  <si>
    <t>B7Oe-JGVlN2ksdSfA4UZYw</t>
  </si>
  <si>
    <t>Unfortunately BaD experience. Approx. $2000 cash spent &amp; results immediately Not symmetrical as per his physician technique. My appointment was about 30mins of physician time. I was in a ton of pain following ( my threshold high)  &amp; Although the doctor was quite polite &amp; casual he stated he would not be able to make a correction for six months to one year. Completely brushed me off ;however , I TRUSTED upon my return he would correct @ no cost. \nUpon my return he stated there would be an additional $2000 charge! The equivalent price of doing the procedure from scratch. \nAlso, @ each visit he tried to up sell me on a ton of fillers etc. ,Quite insulting. He left me with 3 large SCARS that people have asked me about. :( I was mortified through the process &amp; photographed\/logged the damage. I have realistic expectations &amp; need to seek legal counsel for reimbursement.\nThe office called me &amp; even asked me to Exchange a $100.00 bill for a different one! I'd Never had such a bizarre request made. The office was Completely unprofessional after my money collected &amp; I was treated terribly by the staff. Assistant carting crying baby around office while working? Choose another office. Totally unethical.</t>
  </si>
  <si>
    <t>BaD,symmetrical,his,My,my,high,polite,casual,able,my,my,additional,equivalent,large,realistic,legal,different,such,bizarre,unprofessional,my,Assistant,unethical,2000,six,one,2000,3,100.00</t>
  </si>
  <si>
    <t>gSjzvYxemLoMxstrbkFI-g</t>
  </si>
  <si>
    <t>Eis_z-uF_2gUf83UE9blog</t>
  </si>
  <si>
    <t>Excellent home cooked fresh food made to order. Generous proportions, long line is possible, but food is excellent there's a reason the place so busy.... Eat inside or out!</t>
  </si>
  <si>
    <t>Excellent,fresh,Generous,long,possible,excellent,busy,</t>
  </si>
  <si>
    <t>nFWVuR0ehXDviZt73NGUKg</t>
  </si>
  <si>
    <t>wNRRF-OaXo_U2qZFHaM1rA</t>
  </si>
  <si>
    <t>Samantha &amp; Mary are BOTH Superb Master Injectors ! I Highly recommend these skilled  artistic women!</t>
  </si>
  <si>
    <t>skilled,artistic,</t>
  </si>
  <si>
    <t>yLwXiA2Ks8xOnXtMwES4vw</t>
  </si>
  <si>
    <t>DESv2ys6SjBKA4SyDtJvxw</t>
  </si>
  <si>
    <t>Fantastic Italian hidden gem. Great hours &amp;\nJust a perfect combo of delicious food, great atmosphere &amp; excellent service.</t>
  </si>
  <si>
    <t>Fantastic,Italian,Great,perfect,delicious,great,excellent,</t>
  </si>
  <si>
    <t>_Cgzg9bz4ENTfFcip1oJKg</t>
  </si>
  <si>
    <t>OvbxEgVuJ768un1TByT5zA</t>
  </si>
  <si>
    <t>Dr. Goldsmith runs a fast paced efficient practice. He offers a ton of services: primary care, internal medicine,anti-aging and cosmetic procedures.\nHe has really been a one stop shop for all of my needs in Las Vegas...what a wizard.</t>
  </si>
  <si>
    <t>paced,efficient,primary,internal,cosmetic,my,one</t>
  </si>
  <si>
    <t>f-XxoZb9QYEOlTIm-2q_ng</t>
  </si>
  <si>
    <t>a4GRh1TlOVhPD401mSPLZg</t>
  </si>
  <si>
    <t>Here is my experience thus far, I would prefer not to rate with stars &amp; just disclose the facts.\n\nI Had LASIK performed June 30th... There were 2 procedures offered. One standard and a second which was custom approximately an additional $1300. I asked if I needed the procedure and the doctor said you only have one pair of eyes in which I agreed &amp; paid cashiers check over $4000. \n(Recommended mono vision correction).\n Fee does not include 3 types of eye drops @ $140 , fish oil etc.).\n\nSuper blurry following the procedure in which I thought would pass &amp; perhaps my eyes needed to adjust. \n*Follow up appointment one pair of plugs inserted  which can cause constant tearing. Still can't see.\n\n*Next appointment second pair of plugs inserted. Still can't see. \n\n* 3rd apt. I still can't see. The doctor gave me a prescription for glasses and said I would need an \enhancement \ in 4-6 mos. @ minimum. I'm heartbroken...\n\n\nRecommended possible temporary treatment options.\n*Buy New Glasses. Wth!?!\n*I was advised to purchase a special humidifier approximately $450.\n*Directed to a website to purchase additional supplements.\n*Additional Eye Drops -3 kinds\n* Possible dry eye procedures required- IPL \n\nMy vision very blurry, eyes always tearing ,depth perception off , night vision really bad. not safe &amp; I'm hoping to find a resolution to get back to life. \nI will go in for a test this week to see if dry eyes are causing part of the problem which may require additional procedures to follow ,but 75% I still need an \enhancement.\ \n\nI will follow up with results... My Quality of life has greatly impacted ...Devastated at this time.....\n\nRound 2 of Surgery on left eye 11\/15\/2017.\nAgreed on left eye only surgery to remove mono-vision.\nResult another under correction ;however, it is an improvement from Mono-vision and the one eye seems to be slightly improving. I am praying for continuous improvement.</t>
  </si>
  <si>
    <t>my,second,which,additional,which,etc.).\n\nSuper,which,my,which,constant,second,apt,\enhancement,heartbroken,possible,temporary,special,additional,dry,blurry,bad,safe,dry,which,additional,My,left,left,mono,continuous,2,One,1300,one,4000,3,140,one,4,6,450.\n*Directed,75,2,11\/15\/2017.\nAgreed,one</t>
  </si>
  <si>
    <t>6HYhyx5pFRYR_U8VWHUKtg</t>
  </si>
  <si>
    <t>Q-fXNh68OldNdotEVEJuhQ</t>
  </si>
  <si>
    <t>Great Local Place. Good atmosphere &amp; nice cocktail &amp; food menu. Comfortable seating spread out &amp; music is great too. Support Local Businesses ! \n\nI'm a non-smoker so that's the only reason I didn't give 5 stars. That's my problem really.</t>
  </si>
  <si>
    <t>Good,nice,Comfortable,great,Local,non,only,my,5</t>
  </si>
  <si>
    <t>7kgfpHO2kbQLQ_pA8XUoyQ</t>
  </si>
  <si>
    <t>1BmnmQChZE8xGdhoGV-VNg</t>
  </si>
  <si>
    <t>I'm writing this review as I'm eating their boneless curried chicken with rice and potatoes at Gerrard Square Food Court:\n\nThe taste of the chicken and rice is excellent, but the potatoes r a bit bland inside (flavour didn't sink in and get absorbed). I asked for a size small because it's already a big round container portion, and you do get a lot of food. The guy who served me was great. He asked me if I wanted hot sauce on the food I said no because I wasn't sure if I was gonna like it, but he gave me in a small container on the side for me to try.\n\nHowever, I give them a 3 star instead of 4 because the girl at the cash register just did not give a f about customer service. She was taking her time, doing her own thing, talking to other employees and not paying attention to the customer. I told her I wanted to eat my food here before she was about to put my food in a plastic bag, and tilted over my hot sauce without even caring to pick it up.\n\nOverall, it's a good place to go to if you are nearby and want some fast and tasty Jamaican food</t>
  </si>
  <si>
    <t>their,curried,excellent,bland,small,big,round,great,hot,sure,small,her,her,own,other,my,about,my,plastic,my,hot,up.\n\nOverall,good,fast,tasty,Jamaican,3,4</t>
  </si>
  <si>
    <t>vjfYJNG7FIYdTQpkRUIFhQ</t>
  </si>
  <si>
    <t>APyqRwSZ5g-FRWxDl7YuEg</t>
  </si>
  <si>
    <t>I love hot pot, I love spicy food, I love do-it-yourself style food, I love having varieties, it was my birthday night, so I decided to come here and try since I noticed it's recently opened.\n\nA cold Wednesday night, it was quite empty (only 2 tables when we came in and 2-3 tables when we left)\n\nService: friendly service with a young waitress who speak fluent English (a plus for a Chinese place in Chinatown). It's all-you-can-eat: you tell the staff what you want, and they order the food for you on an iPad, pretty common in a lot of all-you-can-eat places, and everything we ordered came.\n\nNote: the portion size per order depends on the number of people - less people = small portions, more people = bigger portions\n\nFood: We ordered a double soup base with hot chili (medium spicy) and mushroom - the flavour was very light for both, and the hot chili soup base didn't really have a Sichuan style taste to it, not too impressed because that's the most important part of hot pot, where the food gets boiled and absorb the flavour. The rest of the food was pretty fresh, nothing distinctive to mention.\n\nOverall: for about the same price, I think I'd rather go to Morals Village hot pot which is just 1min walk distance from here for better flavour and wider selection of food (and all-you-can-eat soft serve!)\n\nNote:Debit OR CASH ONLY, 5% off if paid CASH</t>
  </si>
  <si>
    <t>hot,spicy,my,cold,empty,friendly,young,fluent,Chinese,common,less,small,more,bigger,double,hot,medium,light,hot,chili,impressed,important,hot,fresh,distinctive,same,hot,which,better,wider,soft,opened.\n\nA,2,2,3,1min,5</t>
  </si>
  <si>
    <t>iQoLCHjltQfsOqKZUIfOTA</t>
  </si>
  <si>
    <t>OA1o0ixPWw-maEq2CF1Qag</t>
  </si>
  <si>
    <t>REVIEW FOR THEIR BRUNCH ONLY\n\nService: the waitress was really attentive, friendly, and helpful with suggestions, and explained every dish we order when she brought them to us!\n\nDrink: we ordered the Ka Jiab Iced Tea (hibiscus) - a bit of sweet and sourness, very refreshing for a warm day!\n\nFood: we came here for their recently offered brunch, and ordered their Chor Ladda (also available during dinner), Eggs Benedict, and Thai Rice Congee\n\nChor Ladda - MUST MUST MUST TRY! It was such a BEAUTIFUL LOOKING ANDDD UNIQUE AND DELICIOUS DISH! It's light, sweet, savoury, and chewy, is definitely order this again in the future!\n\nEggs Benedict - portion is larger than most eggs Benedict I've seen! It's stacked really tall with Thai fried cruller, fried basa fish, eggs, topped with a unique spicy Thai style hollandaise, and comes with a side of salad. It's different and worth a try if you love eggs Benedict!\n\nThai Rice Congee - it seems to be chicken based and comes with many toppings and crispy rice noodles. You can eat everything separately or mix up all the ingredients (I recommend) for the full flavour. It's a great choice if you are looking for something light and hearty!\n\nOverall: if you are tired of the common American\/Canadian\/European brunch dishes Toronto has to offer, come here for a new experience on the taste bud! I would definitely go back again to try other dishes they have to offer!</t>
  </si>
  <si>
    <t>THEIR,attentive,friendly,helpful,sweet,warm,their,their,available,such,BEAUTIFUL,ANDDD,light,sweet,larger,most,tall,unique,spicy,different,worth,many,all,full,great,tired,common,American\/Canadian\/European,new,other,</t>
  </si>
  <si>
    <t>tQtnIZqZFLAkQ1qZ8dwyfQ</t>
  </si>
  <si>
    <t>exysqt4RqxkF9I8Z2NEUsQ</t>
  </si>
  <si>
    <t>Service: came here on a busy Sunday evening, had to wait for a table, but service was very good and attentive, no complain.\n\nFood: we ordered the Crispy Sushi appetizer, Tuna Bowl, and Forager Pizza (asked for tomato sauce to sub for the truffle cream and cheese because of my lactose intolerance, THUMBS UP that they were able to accommodate my request!)\n\nCRISPY SUSHI - this was an interesting twist on sushi with deep fried rice base, topped with avocado, tuna, and sauce. It tasted very good, but 4 TINY bites is not worth the price imo.\n\nTUNA BOWL - it's the same deep fried rice squares and tuna from the crispy sushi, along with other veggies on top of jasmine rice. Go for it if you want something light and healthy, but not the best choice for taste.\n\nFORAGER PIZZA - it was about a medium size pizza. Since I asked subbed the original cream and cheese base with tomato sauce, I can't say anything on the original pizza, but it still tasted great imo! The mushrooms, kale, and the sauce were all well seasoned, on top of a thin and crispy pizza crust worked very well together, would order it again in the future!\n\nOverall: it's a great place in the area to chill with some drinks and food, they also have sports on TV, outdoor patio, and live music on the second floor!\n\nP.S. 1\/2 price pizza on limited hours everyday and all day Sunday! Can't say no to that!</t>
  </si>
  <si>
    <t>busy,good,attentive,my,able,my,interesting,deep,good,TINY,worth,same,deep,other,light,healthy,best,medium,original,original,thin,great,outdoor,second,limited,4,1\/2</t>
  </si>
  <si>
    <t>RZ-g7itaJzYjl9ZhlHGczg</t>
  </si>
  <si>
    <t>yPr9WnXfjLBtDhFX9CK8ew</t>
  </si>
  <si>
    <t>This place feels quite empty and quiet for the location and amount of space they have. The stores in here are not the trendy and popular kind, but it's got a small Urban Outfitter, Sephora, and Winners. I think most people come here for grocery at Metro, Cineplex Movie Theatre, or entering\/exiting the Eglinton subway.\n\nThey also have a tiny food court in the basement level, but much better food and restaurants are outside the centre across the street (Chipotle, Rolltation, Paramount, The Keg...etc.)\n\nI think this place has the potential to become a popular mall with a great location. But for now, it's just a pass by, or a chilling spot.</t>
  </si>
  <si>
    <t>empty,quiet,trendy,popular,small,most,tiny,better,popular,great,chilling,</t>
  </si>
  <si>
    <t>8MR6lwiFAG-4R6csvfS8Tw</t>
  </si>
  <si>
    <t>lkvHG6proAFP8_evKhdxKA</t>
  </si>
  <si>
    <t>Service: typical Chinese restaurant service - not rude, but quick and gets the job done. They will pack your buns in small clear plastic bags, and you only get a bigger bag\/box container if you buy over certain amount\n\nFood: buns are freshly baked every morning about 2 hours apart (posted on their walls). Most basic and popular buns like pineapple bun, cocktail buns, bbq buns taste good, but not the best I've had in the neighbourhood. Some buns could be bigger or use more fillings, but for the dam cheap price for a snack, I'm not complaining!\n\nOverall: I only stop by for a snack or 2 when I'm around, but when I'm feeling for better quality bites, I normally go to my preferred Hong Kong Island Bakery on Spadina!</t>
  </si>
  <si>
    <t>typical,Chinese,rude,quick,your,small,clear,plastic,bigger,certain,their,Most,basic,popular,good,best,bigger,more,dam,cheap,better,my,preferred,2,2</t>
  </si>
  <si>
    <t>jIHmxlB-ShHD8GthhCpc0A</t>
  </si>
  <si>
    <t>XXGzCIcxzAZ6H98mxZbdqA</t>
  </si>
  <si>
    <t>This is prob the largest Chinese\/Asian supermarket I know since I moved to Toronto over a decade ago, with a great and extensive collection of all kinds of Asian food, spices, produce, junk food you can find.\n\nThey have multiple locations in Toronto, but this downtown location feels a bit smaller than the Warden location (the only other location I've been to). But they still got most of the goods!\n\nWhen you first enter, there's a large section with lots of hot and ready-to-eat food including sushi, dim sum, Chinese hot dishes and cold dishes, Korean dishes, snacks, and tons of bakery pastries and cake, there's noooo way you can pass through that section without buying anything!\n\nThey also have a large section of fresh and packed meat, seafood, and FRESHEST alive and swimming fish in the tank where you can pick and they'll clean and cut for you right on the spot (yup, that's how fresh we Asians love our food)! Then the rest of the store are mostly fresh produce, and shelves of spices, junk foods, and pantry foods.\n\nThe only \downside\ of the place is, in comparison with the Chinese supermarket you find in Chinatown, T&amp;T's prices can be a bit more expensive, but their produce and meat definitely feels more fresh!</t>
  </si>
  <si>
    <t>largest,Chinese\/Asian,great,extensive,Asian,multiple,smaller,only,other,most,large,hot,ready,dim,Chinese,hot,cold,Korean,noooo,large,fresh,alive,fresh,our,fresh,only,Chinese,expensive,their,fresh,</t>
  </si>
  <si>
    <t>SfC_1Q3hZQExn2Ak9oYPgA</t>
  </si>
  <si>
    <t>tkSOZ4ABxDxp1BTEiuhbgg</t>
  </si>
  <si>
    <t>Service: I've been here mannnnny times every year, and their service have always been very helpful and friendly!\n\nPros:\n- A decent selection of Strings, Guitars, and Piano instruments (they have a 'secret' room on the second floor with manyyyy more grand pianos, but you might have to ask someone to bring you up)\n\n- A great and large selection of music books (ground floor and basement), including materials and past exams of the RCM\n\n- 15% Student or Teacher discount!\n\nCons:\n- They may often be out of stocks on certain books as they only keep a couple copies, or never restock on the less popular books. You can order in store and have your books shipped, but have to pick up in store\n\n- Not a great store to go to if you are looking for brass and woodwinds instruments</t>
  </si>
  <si>
    <t>mannnnny,their,helpful,decent,second,more,grand,great,large,past,certain,popular,your,great,15</t>
  </si>
  <si>
    <t>izn3KzzgpiVxAbj3OZGNFw</t>
  </si>
  <si>
    <t>cfT6rmhWvUnbEqfKXhwxYw</t>
  </si>
  <si>
    <t>Service: when we came in, one of the staff told us to go to the back for dining area. We got seated, but nobody came nor gave us the menu for a short while, so I had to grab the menu from an empty table near us. Other than that, service was friendly and good after that point.\n\nFood: we ordered the Eggs Benny, and Neon Breakfast\n\nEggs Benny - Eggs Benny with pulled pork came with a side of salad and home fries, everything in the dish was good, but nothing amazing\n\nNeon Breakfast- I asked for my eggs poached hard (don't judge me), and the choice of baked beans. However, my eggs came poached soft (maybe they forgot, OR the chef just didn't allow my savage choice lol), and the baked beans was very blend, with a lot of excess oil :(... should have gotten the bacon.\n\nOverall: it's a cute place for coffee and breakfast, but can't say much for the taste of food</t>
  </si>
  <si>
    <t>short,empty,Other,friendly,good,good,my,baked,my,soft,my,baked,excess,cute,much,one</t>
  </si>
  <si>
    <t>8uNzczWEhGZTiGvQ5n_6og</t>
  </si>
  <si>
    <t>1PQzTopufAMDpx0HHBFeRA</t>
  </si>
  <si>
    <t>I watched this place move from their famous old Broadview location and  being built and open in this location, but somehow never tried it until now?\n\nService: the waitress who served us sounded like she had a bit of a \whateverrr\ attitude, or just tired from working, but wasn't rude to complain about\n\nFood: We ordered the Curry Goat Dinner, and a side of 1\/4 Jerk Chicken (dark meat), and a side of Stew Chicken\n\nCurry Goat Dinner - we ordered it with rice &amp; peas, and curry potato. The portion was big, very filling, and tasted great. However, the goat meat could be a little more tender as it was somewhat chewy. Also, be mindful that some pieces may come with huge bones.\n\n1\/4 Jerk Chicken (dark meat) - it came with 3 pieces of meat, a pretty decent portion, and very well seasoned and a little bit hot\n\nStew Chicken - I've never had this before, but the flavour in this is STRONG with a little bit of smokiness. The meat of the chicken was stewed well where the meat easily falls off the bone. I ordered this as a side just to try, but I think this dish would be better with rice as it came with a lot of gravy.</t>
  </si>
  <si>
    <t>their,famous,old,open,\whateverrr\,tired,rude,dark,big,filling,great,little,more,chewy,mindful,huge,dark,decent,little,hot\n\nStew,STRONG,little,better,1\/4,3</t>
  </si>
  <si>
    <t>h93Qdovk3UnuWJlSa3pQJQ</t>
  </si>
  <si>
    <t>xrBQKZbhJMCtaZxeJ0tzTQ</t>
  </si>
  <si>
    <t>Most AMAZING Quality and Selection of Unique rolls that I have had at any AYCE Sushi house. MUST TRY THE Mahi Mahi roll , Moon River roll , Last Samurai roll and Sexy Girl rolls. All of their selections have Incredible flavors. Very fresh !! I will be back MANY TIMES !!!</t>
  </si>
  <si>
    <t>Most,AMAZING,that,Last,their,Incredible,fresh,MANY,</t>
  </si>
  <si>
    <t>K3JVw96hKc7REINN0a0C8g</t>
  </si>
  <si>
    <t>AOEHe6uKrnC_Aje3kT8-7w</t>
  </si>
  <si>
    <t>This place just SUCKS. Used to be Angelina pizza part of the chain. Then they branched out on their own and became Angelos. The chain was probably embarrassed by this location being so bad. And don't get me stated on the terribly rude counter people and owner. These people act as though you should appreciate the fact that they are providing for you. Shouldn't it be the other way around. Place is dirty. Can't imagine what the kitchen looks like !! I have been there and seen them treat others rudely as well. They lost my business for the rest of their businesses life , which won't be long at this rate.</t>
  </si>
  <si>
    <t>their,own,embarrassed,bad,rude,other,dirty,my,their,which,long,</t>
  </si>
  <si>
    <t>GTsZCE5eL0jS8dwhFDitsA</t>
  </si>
  <si>
    <t>Hqs4YNST_ZHbshwyi4bnsQ</t>
  </si>
  <si>
    <t>This is an update to my original review after having eaten here again on 12\/26\/15 - I dont know what happened to this place but it went downhill from our previous visits. They must have changed cooks. We always order the Classic Combo. This time there were hardly any ingredients on the pizza , hardly any cheese , and the pizza was the thinnist of the thin pizzas I've ever seen. It was so thin and also  mostly just sauce on crust that it sagged and fell apart. It was also kind of flavorless. Unless this place steps up their game again I doubt I'll be coming back. It's sad as I used to recommend it as being the best in Vegas. Now I'm embarrased to recommend it. I have to say that as it stands now the BEST pizza in Vegas award goes to Linos Pizzeria on Tenaya in NW Las Vegas right off the 95 and Ann rd.The following is my original review from over a year ago. - My family is an old Sicilian family and I am picky when it comes to Italian food. This place is the absolute BEST pizza in the entire valley. It doesn't get any better then this in Vegas. Fuggetaboutit !!</t>
  </si>
  <si>
    <t>my,original,our,previous,thin,thin,their,sad,best,BEST,my,original,My,old,Sicilian,picky,Italian,absolute,BEST,entire,better,12\/26\/15,95</t>
  </si>
  <si>
    <t>DbPMmyrdhpVTcAgZfylFzQ</t>
  </si>
  <si>
    <t>UVVjnJ67fm9EbNPFK5ZgRQ</t>
  </si>
  <si>
    <t>Best Steakburger in Vegas for the price. Get it with Pepper Jack , Bacon , and SautÃ©ed Mushrooms. Put a little A1 sauce on the burger. Food Nirvana !!</t>
  </si>
  <si>
    <t>Best,little,</t>
  </si>
  <si>
    <t>3-k77_WB1AtCogqczwE2_w</t>
  </si>
  <si>
    <t>4Odbtgh9g8XUKorRg7MTHg</t>
  </si>
  <si>
    <t>One of the best Italian Food dining experiences I've had in Las Vegas. Authentic Italian food like my Grandma's kitchen. Delicious food , reasonably priced (unlike the Strip), great service , and Crooners singing the hits on weekends. I will definately be back regularly. So good !!</t>
  </si>
  <si>
    <t>best,Italian,Authentic,Italian,my,Delicious,great,good,One</t>
  </si>
  <si>
    <t>qfGhlfKh8HdP7-uEH4B1UQ</t>
  </si>
  <si>
    <t>RP1FXBnZVE4O60H51MLl6A</t>
  </si>
  <si>
    <t>Used this service the last time I had my carpets cleaned several months ago. They saturated the carpets with so much water they were wet for days. When it finally dried , the carpets looked as though they were never cleaned. I had tipped the cleaners too. Then I go to my front yard after they left and they dumped the wastewater in the rocks in my front yard with the dog hair too. Thanks a lot. NEVER AGAIN.</t>
  </si>
  <si>
    <t>last,my,several,much,wet,my,my,front,</t>
  </si>
  <si>
    <t>jzQKeDBqI8bkYuB_67tszw</t>
  </si>
  <si>
    <t>698nukvxe7mq2Fra5vDikQ</t>
  </si>
  <si>
    <t>I love this place. Portions are not as big as Hash House , but this is so much better quality here. The flavors of every dish I've had are delicious. Today tried the Steak burger with Bacon , Mushrooms , and Swiss with Herb fries. The burger was ground Rib Eye. Amazing. One of the best burgers I've had. Have also tried the Steak and Egg Chilaquiles and the Steak and Egg Benedict with Spinch. Get the Coffee with your own personal French Press. I try to stop on here when I'm on this side of town. You will not be disappointed. The flaw is the restrooms need air freshner. A nasty smell of Sulphur and Rotten Eggs all throughout the restroom. Get some of those Air pump timed sprays or call Roto Rooter. Seriously !!!</t>
  </si>
  <si>
    <t>big,better,delicious,Amazing,best,your,own,personal,nasty,One</t>
  </si>
  <si>
    <t>myHzpR20u_uCaR3wLri0HA</t>
  </si>
  <si>
    <t>VKmGedwOk-16D7OawNg_ng</t>
  </si>
  <si>
    <t>I went last Friday night for Lobster night. Was only $16.99 per person. That was my main concern. What was served as Lobster was mostly shell and the worst parts of the Lobster. Tasted nothing like lobster. The quality of the buffet was average. Hours after I ate there I had stomach cramps ; so did everyone else in the party of five I was eating with. Had the runs the next day. I will never be back. I will spend an extra 10 bucks and go to Umiya Sushi for the best dining experience in Japanese food instead.</t>
  </si>
  <si>
    <t>last,my,main,worst,average,next,extra,best,Japanese,16.99,five,10</t>
  </si>
  <si>
    <t>uTSRLLXq8JQrWmyPmO2wUA</t>
  </si>
  <si>
    <t>jBs2HmEOkqCvdHNnw3N-og</t>
  </si>
  <si>
    <t>This place is overpriced and underportion. When you get there and look through their menu , you see all these amazing looking burgers. When you get your order , buyera remorse. I orded the 15 dollar Black and Bleu burger with bleu cheese and portabello mushroom. When I get it , mushrooms are almost non existent and there is literally half a teaspoon of bleu cheese in the very center. My girlfriend got the Sriracha burger for 6 bucks and it was twice as big as mine. A Jack in the Box gourmet burger is better is better then this place. What is presented to you is a sad misrepresentation of what you get !!</t>
  </si>
  <si>
    <t>their,all,amazing,your,non,existent,half,very,My,big,better,better,sad,15,6</t>
  </si>
  <si>
    <t>SmaoYXVZ81IPzlqb_K0CYQ</t>
  </si>
  <si>
    <t>0OdZXIKQypu6vplpxFilsA</t>
  </si>
  <si>
    <t>Have been to Kneaders 3 or 4 times now. Here is the deal with this place.....Go for the bread loaves...especially the Jalapeno Cheddar loaf. 5 bucks for that one and a better buy then Great Harvest bakery. The pastries are all overpriced. I bought a Blueberry Walnut White Chocolate muffin. They sell just the Muffin Top for 3 dollars ? Where is the rest of the muffin ? For 3 dollars you should get the whole thing ! I have had breakfast a couple times and lunch a couple times. All of the Breakfast or Lunch choices are all very overpriced and underportioned. This last trip one day ago , I got the French Dip on baugette and my brother got the Reuben. Both sandwiches were about 8 dollars , sides and drinks were extra. Each sandwich had one or two slices of meat. Everything is portion controlled , and the sandwiches taste great , but have very little fillers. Capriottis for the same price is a way better deal. Overall , the quality of the food is great ; but expect to walk away with a lighter wallet !! Go here for the bread loves though...the BEST !!</t>
  </si>
  <si>
    <t>better,whole,overpriced,underportioned,last,French,my,extra,great,little,same,better,great,lighter,3,4,5,one,3,3,one,8,one,two</t>
  </si>
  <si>
    <t>IkBSWvgtWo6HnIWBvapDvg</t>
  </si>
  <si>
    <t>vx4YAA02Qz6khRD1fZ1MFA</t>
  </si>
  <si>
    <t>After much ado about the best Chinese restaurant in town, we ventured over to Ping Pang Pong for dinner last night. The food was okay, but the service was absolutely terrible. It took the waiter 20 minutes to take our drink order and the food came out dish by dish (only 4 dishes including fried rice) in a one hour time span.  Then it took another 20 minutes to order an additional drink.  Our dinner ended up lasting over 2 hours because the service was incredibly slow. I will not be returning.</t>
  </si>
  <si>
    <t>much,best,Chinese,last,okay,terrible,our,additional,Our,slow,20,4,one,20,2</t>
  </si>
  <si>
    <t>mwt3k3BL_B9rLq9F2HEyzg</t>
  </si>
  <si>
    <t>_YUcCnJXjUgkS9fSnNi0Ow</t>
  </si>
  <si>
    <t>I think jet tila is incredibly talented and kudos to him for bringing Kuma to Vegas. I thought it was good, not great and a nice cold dessert with fewer calories than ice cream. I tried the green tea and liked it. My friend said that he enjoyed it, but also commented that he preferred ice cream. All in all, everyone should try it because it's a cool idea, inexpensive and a different twist on a frozen dessert.</t>
  </si>
  <si>
    <t>talented,good,great,nice,cold,fewer,green,My,cool,inexpensive,different,frozen,</t>
  </si>
  <si>
    <t>2vbYvh6dvnrqZCqwvzOWnA</t>
  </si>
  <si>
    <t>5dM2tvunchnujTtmYFG51Q</t>
  </si>
  <si>
    <t>This is the best spot to find affordable and trendy costume jewelry. If you're looking for a pair of earrings, a bracelet or a necklace to match an outfit within a budget, then this is the place. \n\nThey have items organized by color family, including gold, silver and bling. \n\nThis is also a great spot for a purse, iPhone case or cute top. The quality isn't top notch, but you can't beat the price.</t>
  </si>
  <si>
    <t>best,affordable,trendy,costume,great,cute,top,</t>
  </si>
  <si>
    <t>YzvrbSirC7-xC8DpNzR3Xw</t>
  </si>
  <si>
    <t>VFXKmRqMw1UX852ARt4rhA</t>
  </si>
  <si>
    <t>I am always searching for great locally owned coffee houses. Don't get me wrong, I like the Seattle based chain, but small business is the heart of our community. \nEnter the Human Bean. \nThis coffee hut on Ft. Apache is pure caffeinated goodness.  The girls who work there are upbeat and they were so excited that it was my first time there. (They even gave me two drink coupons)\nThey have almond milk, which is a rare find at most local coffee spots and their prices were pretty reasonable for the fancy latte flavored drinks. \nAll in all, our drinks were yummy, the service was great and I have found my new morning java spot.</t>
  </si>
  <si>
    <t>great,wrong,small,our,pure,upbeat,excited,my,first,which,rare,most,local,their,reasonable,fancy,our,yummy,great,my,new,two</t>
  </si>
  <si>
    <t>N2IB7ZA_QMMNOLPLqe-QUA</t>
  </si>
  <si>
    <t>jpv0xJhews5F71O5NjXetQ</t>
  </si>
  <si>
    <t>I love a great blow out and I am so excited that we have a blow out bar in Summerlin. \n\nFor $35 (not including gratuity) you can receive a wash\/blowdry + signature scent AND cotton candy topped sparking wine. It appears that they have special blowouts for $10 more...that's still a great deal when most high end salons charge $60 for a blow out. \nIt's upstairs at the Market (next to Brio) in Tivoli Village. I recommend parking in the garage, especially this month as we wrap up monsoon season. (It started to rain as I left...live and learn)\n\nMy stylist was Dallas and I highly recommend her. She is a great listener and styled my hair exactly as I wished. I can't wait to come back.</t>
  </si>
  <si>
    <t>great,excited,special,more,great,high,next,great,my,35,10,60</t>
  </si>
  <si>
    <t>QaaysWP2R6Rr3BwnefMBTQ</t>
  </si>
  <si>
    <t>E67gGK8yOn9kkNzx8FzQKA</t>
  </si>
  <si>
    <t>As someone who grew up in Texas, BW3s is the go-to spot to watch sports, enjoy wings, cold bear and great service. This weekend I learned that a Las Vegas BW3s experience is very different (except for our server...he was great)\n\nA few other things to note:\n\n1. It took 20 minutes before a server gave me a menu or took a drink order. \n2. I noticed one server on the other side of the restaurant was attentive with his guests, so I picked up and moved to his station. Within 2 minutes, Brian gave me a menu and took my drink order. If I every return it will be because Brian was a terrific server. \n3.  I was not prepared for all of the football games to be turned off the big screens in favor of an MMA fight. \n\nNeedless to say,  I will try another sports bar next weekend.</t>
  </si>
  <si>
    <t>cold,great,different,our,few,other,other,attentive,his,his,my,terrific,big,next,20,one,2</t>
  </si>
  <si>
    <t>fAxo4-kyB3nFpwq902pevQ</t>
  </si>
  <si>
    <t>iA8Ve2sZKN5Vz3mYKrtCaQ</t>
  </si>
  <si>
    <t>The food was great, but the service was absolutely terrible. I think it took nearly 90 minutes for dinner for 2 people. It's a great choice when Lotus of Siam has a long wait, but be prepared for spotty service.</t>
  </si>
  <si>
    <t>great,terrible,great,long,spotty,90,2</t>
  </si>
  <si>
    <t>E7hrnh7iYGIiNL8wo-Nbcg</t>
  </si>
  <si>
    <t>cbdg2vJ6vM6Vq2EaJkpNCQ</t>
  </si>
  <si>
    <t>My puppy visits the Boca Park Animal Hospital doggy daycare at least 4x a week. He has a blast and comes home exhausted. I am incredibly grateful to have found a safe place for my puppy to get socialized and have fun. The entire BPAH team continues to impress me with their animal care knowledge, top notch customer service and love for animals. \n\nWe also see Dr. Ensign for his veterinary care. Doc is a terrific vet and answers all my crazy puppy parent questions with a smile.</t>
  </si>
  <si>
    <t>My,puppy,doggy,least,exhausted,grateful,safe,my,entire,BPAH,their,top,his,veterinary,terrific,all,my,crazy,puppy,4x</t>
  </si>
  <si>
    <t>rVsyCgnbvk6etK99nqzAhw</t>
  </si>
  <si>
    <t>EWNhOvWBS2ATw3Wd3nUNug</t>
  </si>
  <si>
    <t>Julio is my new go-to person for any and all paint projects. His team just painted my whole house (about 2500 sq ft) in 3 days and the workmanship is superb. His guys were on time, professional and prepped\/painted for 8 hours each day. I received 6 bids and while Fresh Coat was not the least expensive of the bids, I felt the best about Julio and his commitment to excellence. Not to mention, their reviews on AngiesList and Yelp were the best  compared to a few other companies.  Sometimes you pay a little extra for better quality and it is well worth it.  I highly recommend this team for any interior paint project.</t>
  </si>
  <si>
    <t>my,new,His,my,whole,superb,His,professional,expensive,best,his,their,best,few,other,little,extra,better,worth,interior,2500,3,8,6</t>
  </si>
  <si>
    <t>qoGhC4MxXJ0Svtw0NvCGVw</t>
  </si>
  <si>
    <t>A4ppOrI9BGvSHKuF5OB2Kg</t>
  </si>
  <si>
    <t>I am changing my original rating because the manager of the gym was kind enough to send me an email and offer me an opportunity to come back for a tour. \n\nI'm not sure if I'll go back, but I respect anyone that receives critical feedback and engages in a professional manner. \n\nIt's clear this is a great gym for people that want cardio equipment and access to weights near their home without the hassle of a big gym. I just wish my first visit had gone better.</t>
  </si>
  <si>
    <t>my,original,sure,that,critical,professional,clear,great,that,their,big,my,first,</t>
  </si>
  <si>
    <t>LQPs_2HXRyyd8-NbRgwR-A</t>
  </si>
  <si>
    <t>J81kariMDUnMQVJ2Skaoeg</t>
  </si>
  <si>
    <t>Okay, when I first moved to Calgary I knew I needed three things, Wi-Fi internet, good coffee and a good hairstylist.  It was recommended I go to Chatters Salon at the Market Mall but specifically to the owner there.  When I arrived the only appointment they could schedule me in was with another stylist but I thought what the heck, my friend's hair seemed fierce, I trust the owner hired competent stylists, so I took it.\n\nWhile I waited I needed some sort of guidance, no problem; picture books.  Salons always had the latest styles in magazines in their shop.  Well guess what? Not a magazine about hair in sight.  There was the latest who is sleeping with who garbage but nothing else that spoke of hair or even fashion for that matter.  \n\nI then started to be aware of the hair stylists working at the salon and I started to get scared, there was not one modern hairstyle in the whole sea of stylists there, and not a shred of fashion sense.  They say the best marketing you can do is show off the product on yourself, I thought if the staff here have no taste, would that translate into their work?\n\nFinally seated, my hairstylist took a spray bottle and wet my hair, hey where was the shampooing and the fine smelling Aussie conditioner? Where was the complimentary coffee and head massage for that matter? What I got was spray, spray, spray and then cut, cut, cut.  It was the worse haircut I have ever gotten in my life, it basically was a shortening of the hairstyle I originally had except minus an inch.  There was no layering, no pinning up, no shearing, nothing.  In fact, to top it all that disappointment off, was this ludichrist price tag at the end for what I had just received.  I mean it felt like a very expensive Magic Cuts.\n\nSo sorry Chatters, I don't know how you are still managing a cliental, perhaps the convenience of being at a mall.  I honestly don't get it.</t>
  </si>
  <si>
    <t>good,good,only,my,fierce,competent,it.\n\nWhile,latest,their,latest,that,aware,scared,modern,whole,best,their,my,my,fine,Aussie,complimentary,worse,my,ludichrist,expensive,sorry,three,one</t>
  </si>
  <si>
    <t>7OVVRwV2mLtp5NCeFfAM7g</t>
  </si>
  <si>
    <t>4TfJlh0aP9RpvfKShNwcUQ</t>
  </si>
  <si>
    <t>Metrovino's main entrance is on 11th Ave. SW but there is also a back entrance from The Cookbook Co. Cooks store.  Both employees here are incredibly enthusiastic about the wines they sell wines in general and speak highly of their owner.  \n\nAccording to them, MV does its best to cut out the middle man in purchasing, many of the vineyards that they carry are being dealt with directly.  This ensures a more personable relationship with their supplier and they are passing this on to you with lower pricing. A lot of their merch comes from France but of course they carry wines from all around the world.\n\nThe most impressive thing I see is that they had about 12 uncorked wine bottles at their counter which is available to any customer all year round, you are able not only to buy these select wines but you are able to taste which one beforehand. Classy!\n\nThe pride is evident in service, and in education here, most of the employees are handpicked because of their past histories and most of them have moved on to more professional careers in their field.\n\nExpect great service, good prices, very informative staff but most of all try out some wines at the store yourself for better informed choices.</t>
  </si>
  <si>
    <t>main,11th,back,enthusiastic,general,their,its,best,middle,many,that,personable,their,lower,their,impressive,uncorked,their,which,available,able,only,select,able,which,evident,most,their,past,most,more,professional,their,field.\n\nExpect,great,good,informative,most,better,12,one</t>
  </si>
  <si>
    <t>kLtR8RZwKaVqgPM13U9NDw</t>
  </si>
  <si>
    <t>R0ss5X9nomQOr2fhSX2Dog</t>
  </si>
  <si>
    <t>I was once a Montreal resident, so that instilled an organic bagel craving inside.  The Great Canadian Bagel is just down the street from me and it sells over 18 types of bagels plus has a nice Wednesday special of a dozen bagels at $6.99.\n\nToday I tried both a roast beef bagel and a roasted chicken bagel; one I tried on a spinach and feta bagel the other on a blueberry one.  Each one was a little over $5.  They were both very good, not as good as Montreal bagels but filling enough and very tasty.  Both were toasted for me and fresh ingredients were added to my liking.\n\nI also was inspired by the 12 or more choices of cream cheeses.  There is a great option of 8 bagels and 1 selection of cream cheese at $8.95 which I will return to try one day.\n\nThis establishment has an internet option as well; there are 5 computer monitors that people can rent for $2.00 an hour.  This I will make a note of in case my internet server decides to crash on me in the future.\n\nThe only criticism I had about the place was it was extremely messy; there was tons of evidence from previous customers at the bar by the window and at various tables in the restaurant.  There were two attendants working today but there was only myself and another woman inside. So the place could use better upkeep especially with the slushy footprints that existed everywhere on the floors inside.\n\nI was really glad I wasn't eating in today otherwise I don't think I would have enjoyed my bagels as much.  Minus two stars for the mess.</t>
  </si>
  <si>
    <t>organic,Great,Canadian,nice,roasted,feta,other,little,good,good,tasty,fresh,my,more,great,cream,which,my,future.\n\nThe,only,messy,previous,various,better,that,glad,my,18,one,one,5,12,8,1,8.95,one,5,2.00,two,two</t>
  </si>
  <si>
    <t>Wg7ycQKi0z6TE03EA4vFOA</t>
  </si>
  <si>
    <t>vNmHnpJ7Vq1I1KTMPnTBPQ</t>
  </si>
  <si>
    <t>When I was younger, I saw Farah Fawcett skateboard on an episode of Charlie's Angels, and from that point on I was a little skateboarding fiend.  Well years have now passed and I have bad arthritis in my knees but I was told with a little exercise I could repair the damage and get some muscle happening.  \n\nThe thought of falling on snow is much more attractive than falling on cement. Am I too ambitious to enter snowboarding stores?  It's mostly out of curiosity and perhaps to fulfil this huge unattainable dream.  But yesterday I thought I should take this dream further and check out Mission Snowboards. \n\n It seems like such a small store from the outside but it is huge on the inside.  There are knapsacks and Nixon watches when you enter; nice kicks extending all the way to the back but as the employee said all the fun was downstairs.  \n\nSo down I went to the recesses of the store to find a really nice layout of snowboards and foot gear to the right and outerwear to the left, at the back of this basement area are the skateboarding paraphernalia and BMX bikes and what looks to be some sort of service department.\n\nI scanned the snowboarding gear and I was pretty stoked, there were hundreds to choose from, starting at $99 bucks, and I believe there is even a starting kit option of getting you fitted into the appropriate boots etc for a good price as well.  The attendant was busy with a 15 year old boy and I am still feeling a bit shy so I will return another day.\n\nBut the store did seem to have a great diverse selection of gear and reasonable pricing.</t>
  </si>
  <si>
    <t>younger,skateboard,little,bad,my,little,attractive,ambitious,huge,unattainable,such,small,huge,nice,all,all,nice,stoked,appropriate,good,busy,old,shy,great,diverse,reasonable,99,15</t>
  </si>
  <si>
    <t>guZkmEgKrZkMM5FyVXDO-Q</t>
  </si>
  <si>
    <t>FHn2uPMxtugmDOG8X1e12w</t>
  </si>
  <si>
    <t>This store has an absolutely impressive selection of costumes; over 1,500 as a matter of fact, there is no way you are not going to find what you are looking for in here. \n\nYou can rent their costumes or you can simply buy them.  $80 to $120  gets you a 3 day rental from head to above the toe costume(shoes not included) and if you want a more extravagant one they do have them for a little bit more.  \n\nBut don't bother dry cleaning or mending a tear before bringing it back in, they will do that all for you, they even have seamstresses on staff.\n\nAccording to the very friendly and helpful salesgirl, in the history of the existence of the Costume Shoppe never has she seen any misuse or negligence of a costume rental.  Even the big mascot costumes, you know with the big animal heads have seen a great survival existence even though clients have worn them at the bar.\n\nBut it doesn't stop here; there is a shoe department, wigs, makeup, masks, hats and accessories.  It seems like a pretty well oiled Costume Machine Shoppe here.  \n\nSome things to improve perhaps would be to repaint that really dull and dirty looking yellow painted wall and replace those old Styrofoam mannequins heads with newer ones.  But I guess with the obvious age of the place comes a reputation of still being around after all these years so they must be doing things right.</t>
  </si>
  <si>
    <t>impressive,their,extravagant,little,friendly,helpful,costume,big,big,great,dull,dirty,yellow,old,newer,obvious,all,right,1,500,80,120,3,\n\nSome</t>
  </si>
  <si>
    <t>E2aTTw2dvKonPLb_oIkWUw</t>
  </si>
  <si>
    <t>6z3Hv9Kjcreq2GTcyScFdw</t>
  </si>
  <si>
    <t>I have heard so many high praises about this Persian restaurant; the first one was amidst a groggy conversation I had with my taxi driver whilst driving home from the airport at 2 in the morning.\n\nThe name Altas stuck out in my mind and upon seeing it today I decided to do some takeout food, it was too cold not to return home!  Parking is easy enough, a quick left entrance from 9th avenue SW.  The restaurant was empty at 5pm except one waitress and Persian chanting music in the background.\n\nThere is an area to the right of the restaurant that sells staples and fresh spices by the gram.  Everything from grape juice to lemon juice, cardeman and pistachio nuts.  Most of the ingredients served by weight are in these huge baskets, it's a really exotic presentation of food and makes you feel more like a little market than a grocery aisle.\n\nI ordered the small Kabob portion with saffron rice, tomato and fried onion at 6.99 and a couple of baklava at 1.50 each.  And as far as I am concerned for a grand total of a little over 10 dollars, you are getting good portions at reasonable prices.  The Kabob was very well seasoned, a large strip on a bed of sweet smelling saffron rice and the baklavas I can honestly say are the best so far that I have had in town.\n\nThe menu is quite large and although there wasn't anyone in the restaurant yet, another waitress did show up as they were expecting a dinner rush.\n\nI highly recommend this place to eat, for exotic and tasty Persian nourishment.</t>
  </si>
  <si>
    <t>many,high,Persian,first,my,my,cold,easy,quick,left,9th,empty,waitress,Persian,that,fresh,Most,huge,exotic,little,aisle.\n\nI,small,saffron,grand,little,good,reasonable,large,sweet,saffron,best,large,exotic,tasty,Persian,2,5,one,6.99,1.50,10</t>
  </si>
  <si>
    <t>Eqa1wNCbQj2SBJE_HrbbPA</t>
  </si>
  <si>
    <t>Oawj6WBk2haQQGYstMRInQ</t>
  </si>
  <si>
    <t>This shop is hilarious because right beside their huge store sign they boast that they have helped with over 17,000 happy endings in 2010.  My, my, I will leave this up to you to translate this advertising, but I am sure it ain't no fairytale.\n\nUpon entering the door, you are greeted by the store mascot a small very friendly dog that fetches and quite a quick witted store owner.  This place is tastefully set up with really high tech vibrators right at the store enter.  These look extremely streamlined and appealing with polished chrome finishes and other delightful colors.  \n\nNice array of bed play toys, plus an ample selection of bed ware.  What was most impressive was the high heel and boot section in the back with tons of sexy shoes to choose from.\n\nWhen I asked for a business card, the owner finished my sentence with a shooter glass?  Pretty funny guy. Rest assured I will return here for the great selection of fun toys and if not that just for the witty banter</t>
  </si>
  <si>
    <t>hilarious,their,huge,happy,sure,small,friendly,that,quite,quick,witted,high,streamlined,polished,chrome,other,delightful,\n\nNice,ample,impressive,high,sexy,my,funny,great,fun,witty,17,000,2010</t>
  </si>
  <si>
    <t>LTZD33x2U2xOle1N2gk2Xw</t>
  </si>
  <si>
    <t>JxuqRDBDEHtYg0WjggljLQ</t>
  </si>
  <si>
    <t>Getting a passport can be quite a difficult thing if you do not have the essential materials needed but if you have the normal identification, birth certificate and photos etc, it should just be a breeze.  \n\nMake sure you come with all documents that are requested otherwise you will have to make two or three trips.  It is a common sense application so don't make your life too difficult; read the requirements properly so you don't waste your time.  \n\nOnce you have everything in order, it is basically a quick jaunt to the Government building near the YWCA.  You need payment for your passport and you then come back after they have sent you notice that your application has been approved.\n\nThe line ups can be a bit crazy so make sure you come in the morning and not during a lunch rush.  My passport was processed with ease and I was able to pick it up within two weeks.</t>
  </si>
  <si>
    <t>difficult,essential,normal,that,common,your,difficult,your,quick,your,your,crazy,sure,My,able,two,three,two</t>
  </si>
  <si>
    <t>Ib4jrL5B4hZYqCS23dspkA</t>
  </si>
  <si>
    <t>KmDLLsgsutHk7nNTlyI0Zw</t>
  </si>
  <si>
    <t>I have been wanting time to visit the local Indigo book store in my area, and I found a whole afternoon to just go in, have a cup of java and peruse the books there.  I have done this frequently at Toronto and Montreal locations often getting lost for hours.\n\nBut when I entered here I was kind of disappointed as it was such a small location, I mean there is no coffee bar and there are not even comfortable seating and big tables the Indigo is known for.  They had their usual book categories but the inventory was just okay.\n\nI guess it's a good place to stop in if you are in the area and don't want to make a trip to the malls to pick up a recipe book or a simple novel, but don't expect to come here with a long book wish list.  You simply just won't get it.  Go to Chapters for your hard to find book selections or a bigger Indigo book store, come here if you have a simple or easy to get book in mind.\n\nThe staff was friendly.</t>
  </si>
  <si>
    <t>local,my,whole,disappointed,such,small,comfortable,big,their,usual,good,simple,long,your,hard,bigger,simple,easy,friendly,</t>
  </si>
  <si>
    <t>UJH2JHDWR4sO7OznA5dSww</t>
  </si>
  <si>
    <t>Zsat8y7wco-0cocCzr66bg</t>
  </si>
  <si>
    <t>Are you a HomoSapien?   Then check out this gay bar in Calgary.  They cater to your bday celebrations offering the celebrant a free meal and free cover for 10 of your closest friends after 9 pm.\n\nMy friend celebrated her bday there and we all started off with a pleasant meal at around 8, our friends then joined us after for steamy fun dancing which started around 10 ish.\n\nThe music I find is pretty good, and there is tons of room on the dance floor for you to pull your signature moves.  For those of you courageous or drunk enough , there is even a pole on the dance floor to showcase what you got.  I think we speant most of our time there.  lol\n\nThe staff is exceptionally friendly and helpful and the space is quite elegant and very clean, I enjoy this bar far more than Twisted where I find the music to be less than danceable.\n\nHere you can really relax and enjoy yourself no matter what your sexual preference is, folks are really open to just chillin and having a great social time.\n\nThe only criticism I have is that the food portions are fairly small for the prices they charge and two of the dishes I have had there have been quite salty.\n\nOther than that let the Sapien in you rise to the occasion.</t>
  </si>
  <si>
    <t>gay,your,free,free,your,closest,her,pleasant,our,steamy,which,ish.\n\nThe,good,your,courageous,drunk,most,our,friendly,helpful,elegant,clean,more,less,your,sexual,open,great,social,only,small,10,9,8,10,two</t>
  </si>
  <si>
    <t>7IjrAKaRPrhbaCxO0EPFlQ</t>
  </si>
  <si>
    <t>wWhq9cKLCrZHcp-ezp-hPQ</t>
  </si>
  <si>
    <t>We were lucky enough to get free tickets here so we took our 3 young children. I was surprised at how big this museum was! Huge, open and beautifully decorated halls and several different large sections for every continent in the world. Each large area was divided into smaller sections displaying musical instruments, artwork and artifacts from countries all across the globe. \n\nI was nervous that our kids were too young to enjoy this museum but they all had a fabulous time, even our 3 year old. We were all given head phones attached to a small pack which clipped onto our belt by a friendly girl behind the counter when we arrived. She explained to us that we needed to do nothing in order to work them and that they would automatically play the music when we stood by the different displays. \n\nThe kids loved this! The room with all of the many interesting musical instruments that you could pick up and play was a huge hit w the kiddos! I can't wait to go back w my husband for a date night especially since they have a large cafe\/wine bar ;)</t>
  </si>
  <si>
    <t>lucky,free,our,young,surprised,big,Huge,open,several,different,large,large,smaller,musical,nervous,our,young,fabulous,our,old,small,which,our,friendly,different,many,interesting,musical,that,huge,my,large,3,3</t>
  </si>
  <si>
    <t>wN0K536ofLVh-d-ddM38Qw</t>
  </si>
  <si>
    <t>rf8J1GXKelxL4EAIBG-y2A</t>
  </si>
  <si>
    <t>This place is horrible!!! I gave this place a second chance because its close to home. Big mistake! Both times they hound u the whole time w upgrades going so far as to shake their heads &amp; tell u how much u reeeeally \need\ it. I told her 7 times I only wanted a basic pedi &amp; was still told 3 more times I needed  my callus removed &amp; 3 times how badly I needed a manicure. If they asked me one more time if I wanted f*#king flowers on my toes I was going to lose it! Also the massage was seriously less than 1 minute long! \n\nAll i wanted was to relax for a few minutes! If i wanted to be bigges to death i would have taken the kids w me. Will be going elsewhere from now on.</t>
  </si>
  <si>
    <t>horrible,second,its,Big,whole,their,much,basic,more,my,more,my,less,long,few,7,3,3,one,1</t>
  </si>
  <si>
    <t>2oO1ZhCuXUy8a3LP6yyE7g</t>
  </si>
  <si>
    <t>Hbv1VsZDCWEeKUslAGwpfA</t>
  </si>
  <si>
    <t>WAY overpriced, poor customer service. Advertised 25%-75% off all outerwear but after spending 1\/2 hour in store &amp; checking out, hats, winter gloves &amp; outerwear snow pants not included only some coats. Gloves didn't fit the kids but the would only give me store credit even though I had receipt. Only shopping at Costco &amp; Amazon from now on.</t>
  </si>
  <si>
    <t>overpriced,poor,Advertised,25%-75,1\/2</t>
  </si>
  <si>
    <t>hWu5mXbeNNP20C_kAyfJxQ</t>
  </si>
  <si>
    <t>EM4Qo0Tm40H8Nfk3s8Dy0g</t>
  </si>
  <si>
    <t>Nice patio, decent service a bit slow. Some interesting items on the menu but over priced.</t>
  </si>
  <si>
    <t>Nice,decent,slow,interesting,</t>
  </si>
  <si>
    <t>3YKMUlN_P_Qqx_sE1d9B0Q</t>
  </si>
  <si>
    <t>yz66FIUPDKGhILDWzRLeKg</t>
  </si>
  <si>
    <t>Extra star for great service and cool ambiance! Food was pretty good. I had a side salad-meh. and the green child Soup - Yum! My friend had the chicken guacamole tacos which she said were really good. The iced tea is pretty gross but overall a nice place to hang out w friends or the fam!</t>
  </si>
  <si>
    <t>Extra,great,cool,good,green,My,which,good,iced,gross,nice,</t>
  </si>
  <si>
    <t>4QND7iv7zBEqMkrN38kXOQ</t>
  </si>
  <si>
    <t>eumdJ6EQY9Ke3bNf97xFOQ</t>
  </si>
  <si>
    <t>Not your average hot dog stand!! Excellent quality beef dogs &amp; Coney's. Their buns are made fresh, no preservatives and grilled for a non soggy dog! Customer service is very friendly!! They gave me a sparkling coconut water for free because they thought I'd enjoy it. \n\nThey are in front of the Lowe's on Happy Valley &amp; Lake Pleasant PKWY every weekend. They sell out quickly at lunchtime so get here early!</t>
  </si>
  <si>
    <t>your,average,hot,Excellent,Their,fresh,non,soggy,friendly,free,early,</t>
  </si>
  <si>
    <t>HniS8FVCphpImhBsf85frQ</t>
  </si>
  <si>
    <t>vOyZkFAknjVg-Fwye3TKaQ</t>
  </si>
  <si>
    <t>I've been coming to this location for years now. I crave their salads at least twice a month. They are HUGE! I always get two big lunches out of one salad. At around $10 a salad that's a great deal! \n\nIt's funny how depending on who's in the kitchen how much their food can differ from day to day. On several occasions I've had to ask for a missing ingredient or dressing. They are always quick to get it for me so no harm no foul I suppose. \n\nTheir hummus and Baba Ganoush are Outstanding and it's hard for me not to eat a huge batch. In fact sometimes I simply order a small plate of each with a side of the grilled vegetables (also fantastic!) and call it a day. \n\nThe ambiance is casual and very loud. Don't come here if you just want to relax and get away from it all. I do like how they showcase various local artists every month by displaying their artwork on the walls. In fact, several years ago I bought a giclee taken along the Ganghese river and met with the photographer to pick it up. I now have a unique canvas hanging in our front room along with an interesting story behind it. \n\nSit on the patio when the weather is nice and order a Peach Sangria. Jeff, behind the bar will hook you up!</t>
  </si>
  <si>
    <t>their,least,twice,HUGE,big,that,great,funny,much,their,several,quick,foul,\n\nTheir,Outstanding,hard,huge,small,fantastic,casual,loud,various,local,their,several,Ganghese,unique,our,front,interesting,nice,two,one,10</t>
  </si>
  <si>
    <t>rHjKhoxas5hrMaamOPFFIg</t>
  </si>
  <si>
    <t>pyeoyouJWxxcwzfugfessQ</t>
  </si>
  <si>
    <t>*This place has a bunch of 1 star reviews that have not been posted!!\n\nBeen wanting to try this place for a while. The Huevos Ranchers were very Good but a bit small, if you're a man these definitely won't fill you up. The kids meals were large portions, free drink &amp; 2 sides - good deal! \n\nI ordered the Picado Salad w $3 additional grilled shrimp. I received the Mercado Salad instead. Easy to misunderstand (even though I pointed at the menu &amp; I said it). Waiter apologized and was quick to bring me another salad. This one still wasn't correct. It was missing the two or three ingredients that made me want to try the salad; pickled red onions Cotija cheese &amp; if the quinoa was in there I couldn't find any. There was however a very generous amount of very large pieces of raw kale, not very palatable even though I love kale. \n\nI mentioned this to the waiter and he again apologized. He brought us our bill with NO discount whatsoever just saying he would be sure to talk to the chef. You would think that if they completely bomb your order TWICE you would at least get a discount if not a free meal!!! We order a few cocktails w our meal and dessert. A disappointing and expensive meal. \n\nUPDATE!\n\nSo a friend talked me in to happy hour here last Tuesday. Another horrible experience!! It'll be surprised if you guys stay in business much longer! We waited over 45 minutes for our appetizer (chicken quesadilla) to arrive! It finally did AFTER we we were done with our main course!! Our waiter was very clearly frazzled and kept coming to our table with other people's orders. He said there were only two waiters there and that the kitchen staff was very overwhelmed. The restaurant was packed so they are either under staffed or unorganized. \n\nThe week before someone at work wanted to have their birthday dinner here on a Wednesday late afternoon. We were ALL very disappointed! The woman who seemed to be in charge seemed aggravated when we asked for a table for 10-13. After some serious contempt she told us to go sit in a corner area and \ We had to sit at 2 different tables and Not to get up and move around or we would confuse the waiter!\!!!!!!!?????? God grief!</t>
  </si>
  <si>
    <t>that,posted!!\n\nBeen,Good,small,large,free,good,additional,Easy,quick,correct,that,red,generous,large,raw,palatable,our,sure,your,least,free,few,our,disappointing,expensive,happy,last,horrible,surprised,our,our,main,Our,our,other,overwhelmed,unorganized,their,late,disappointed,aggravated,serious,different,1,2,3,two,three,45,two,10,13,2</t>
  </si>
  <si>
    <t>-7L2AHewUBa30QOXBRn03g</t>
  </si>
  <si>
    <t>zTNh3Qvjxq1FafqlhVFYrA</t>
  </si>
  <si>
    <t>This place is SO much more than just a foot massage place. Unpretentiously tucked away in a small strip mall, oddly enough right next door to a pedicure shop you might pass it by without giving it a second thought. That would be a mistake. \n\nNo appointment needed but they do take them, upon walking in I was eagerly greeted and told to \choose my time\. I was surprised to find that a 60 minute back and foot massage was only $36. It went up only slightly more for 90 minutes and more options. \n\nI was immediately ushered into the very dimly lit back hallway where several small curtained off rooms stood along one side of the wall. With no time to contemplate how close I was going to be to half naked strangers I was brought into my little space and was respectfully told to take my top off. I whispered (because we were all whispering now) to the young Asian man who was soon to be my masseuse that I had recently had foot surgery and to please be careful on that foot. \n\nI quickly and apprehensively undressed and lay face down. The young man returned seconds later and quickly went about his work. \n\nFirst impression, slightly awkward close quarters yet a very calming atmosphere. It all works, beautiful, softly playing music, dimmed lights w ambiance candles on the wall and pleasant attentiveness at every step of the massage. \n\nFor $36 I got a great neck, back, scalp and face massage, a foot soak and scrub (salt scrub cost $5 more, worth it) and a nice, long foot and leg massage. Like I said, lots of little extras like a warm pillow under my neck when I turned over, a compress eye mask which was very relaxing and hot stones and towels through out. \n\nI did feel like he was rushing through the whole thing a little bit which made it a little hard to totally relax and could tell they obviously haven't gone to any sort of school to learn proper techniques on muscle anatomy but it still felt good. \n\nBottom line? \n\nI will definitely go back booking more than 60 minutes next time. No, it's not a 5 Star resort but your getting WAY more than you pay for and you'll feel great afterwards!</t>
  </si>
  <si>
    <t>more,small,enough,next,second,my,surprised,more,more,several,small,close,half,naked,my,little,my,young,Asian,my,that,careful,undressed,young,his,\n\nFirst,awkward,close,calming,beautiful,dimmed,pleasant,great,more,worth,nice,long,little,warm,my,compress,which,relaxing,hot,whole,little,which,little,hard,proper,good,\n\nBottom,more,next,your,more,great,60,36,90,one,36,5,60,5</t>
  </si>
  <si>
    <t>1VDP92FU2p8AqJw9vU11sw</t>
  </si>
  <si>
    <t>Meh. Third time is NOT a charm. Service is SLOW. Food is nothing special. Ordered The Buffalo Chicken Salad w Blu Cheese. Could not detect any Blu cheese in it and the \roasted red peppers\ were gross w an odd pickled , jarred taste. \n\nThe kids meals are decent sized. It the fries are gross. Came here with my kid as there are few other options for kid friendly, inside seating in the are. \n\nBottom line? NOT worth a $30 lunch!</t>
  </si>
  <si>
    <t>Third,SLOW,special,red,gross,odd,jarred,decent,sized,gross,my,few,other,friendly,\n\nBottom,worth,30</t>
  </si>
  <si>
    <t>Vf8riQ2aymN6LvL0YeqmcQ</t>
  </si>
  <si>
    <t>I-KFzdnJcqbUHOAdO2I7Ig</t>
  </si>
  <si>
    <t>My daughter and I used a groupon a few weeks ago for this restaurant. We too were surprised at the few people - yet having to wait about 5 minutes for a table.  We were pleasantly surprised by the quantity and quality of food.  We had enough food to take home for another meal for each of us.  The waitress was very kind to help us pick out our entrees.  The volcano roll is to die for with just the right amount of spiciness.  The food was delivered to our table in reasonable time. \nI don't really understand why so many people have rated this establishment so low when we loved the food.  We gave it a big 2 thumbs up and plan to eat there again.</t>
  </si>
  <si>
    <t>My,few,surprised,few,enough,kind,our,right,our,reasonable,many,low,big,5,2</t>
  </si>
  <si>
    <t>MoaNDNPODeaAyQ8c_VahXg</t>
  </si>
  <si>
    <t>gO_z_5FQVHLCiJjOsfE1fg</t>
  </si>
  <si>
    <t>We held a meetup at this location awhile back.  Upon reading some of the reviews (especially the review of David R), I decided not to be quiet any longer.  A person (that none of our group knew) ordered food and drink.  After finishing her food, she left without paying her bill.  None of us knew her.  One by one, our group members individually paid for our food\/drinks.  One member stayed behind to finish watching a game.  He had given the waiter $20 and was expecting change only to be surrounded by a group of people demanding money for that person that skipped out without paying.  NONE OF US KNEW THAT PERSON.  He explained that he did not know the person.  The employees of the restaurant were literally holding him there encircling him - and threatening to have him arrested.  Finally he paid (out of fear) for a meal and drinks of a person he didn't even know and has never met.  The management did not return my phone call.  Not only did he lose money for this unknown person, the waiter didn't give his change back from the $20 (should have been around $8).  The restaurant should hold credit cards if they are fearful of people not paying.  They should not make someone pay for and UNKNOWN person's food.  I would never go to this restaurant again.</t>
  </si>
  <si>
    <t>quiet,our,her,her,our,our,that,my,unknown,his,fearful,UNKNOWN,One,one,One,20,20,8)</t>
  </si>
  <si>
    <t>kEcsIarqrH8h-VizgoNciw</t>
  </si>
  <si>
    <t>A3UAFqXfJkdH-2LrHapwiQ</t>
  </si>
  <si>
    <t>Have car repaired here two times without any problem. I feel they are trustworthy honest reliable and friendly.</t>
  </si>
  <si>
    <t>trustworthy,honest,reliable,friendly,two</t>
  </si>
  <si>
    <t>TPGAxZW84_RHQ9Y-BBhMtA</t>
  </si>
  <si>
    <t>VGWEpMEkzQopS5lUNd06Sw</t>
  </si>
  <si>
    <t>Place to hang out while enjoying a beer and appetizers or enjoy their meals. I think it's consistently good. The drink specials are very good. You can't beat the pitcher of beer. They host Alabama football games. Roll tide!</t>
  </si>
  <si>
    <t>their,good,good,</t>
  </si>
  <si>
    <t>y52i6bat1-nZH33-0TXIKw</t>
  </si>
  <si>
    <t>7wst00GRGs8qsuf2QtsnaA</t>
  </si>
  <si>
    <t>A good local neighborhood bar when you can get inexpensive drinks. They have karaoke three nights a week. Jazz another night each week. You can't go around here. Fast friendly service. A lot of fun.</t>
  </si>
  <si>
    <t>good,local,inexpensive,Fast,friendly,three</t>
  </si>
  <si>
    <t>nY4uiYMltQQsP1xBhELl_Q</t>
  </si>
  <si>
    <t>0VjHFdczi6Nln_nn8bucJQ</t>
  </si>
  <si>
    <t>Pho is one of my favorite dishes. So it's nice to have a restaurant close by That serves this. The only thing I have tried is there pho so I'm not an expert on anything else at this restaurant. But friends that have gone there with me have ordered other items and said they enjoyed them.  My only suggestion is that I wish there was more meat and vegetables in the soups.</t>
  </si>
  <si>
    <t>my,favorite,nice,only,that,other,My,only,more,one</t>
  </si>
  <si>
    <t>zClf56TmTsuR5nPe1USk5w</t>
  </si>
  <si>
    <t>I dined here for Valentine's Day a couple of years ago. I would love to go back again. The food is literally out of this world and not just on top of the world. Everything we ordered was ordered and delivered at the appropriate time. It was delicious. We ate the sampling of the desserts and it was great. I don't know what else to say other than this is a great place to go for a romantic dinner for two. Also a pretty cool place if you go with a group of people. The food service &amp; view are extraordinary.</t>
  </si>
  <si>
    <t>appropriate,delicious,great,other,great,romantic,cool,extraordinary,two</t>
  </si>
  <si>
    <t>VJc2zNYG5mFFCuKF9PndSQ</t>
  </si>
  <si>
    <t>nUKyYGVSIAzaoiERTHvsrQ</t>
  </si>
  <si>
    <t>This is one of the best-kept secrets in Las Vegas. I buy almost all of my groceries at the store. You would think 99 Cent Stores would only carry cheap merchandise. But this one carries the real deal. They have a large fruit and vegetable section. Always make sure to check out the refrigerated items you never know what Bargains will pop up. I try to buy in bulk whenever something great is found at the store. Because they may not have it the next time you shop there. Whenever I'm in the area I always stop by.</t>
  </si>
  <si>
    <t>my,cheap,real,large,sure,great,next,one,99</t>
  </si>
  <si>
    <t>stidEi_j6XAw-xJrqBgarA</t>
  </si>
  <si>
    <t>XXW_OFaYQkkGOGniujZFHg</t>
  </si>
  <si>
    <t>late night or anytime this restaurant host some of the best food you can eat that is reasonably priced in Las Vegas. They also have a sister restaurant up in Reno. I have been to that would many times also. So if you're on the strip and looking for a hearty breakfast dinner or lunch this is a great place to try.</t>
  </si>
  <si>
    <t>late,best,many,hearty,great,</t>
  </si>
  <si>
    <t>8ZsD4PPs1EZz5IBcIAuP5A</t>
  </si>
  <si>
    <t>2m4092MsMzEHkuxodaj6-g</t>
  </si>
  <si>
    <t>nan</t>
  </si>
  <si>
    <t>J3NRDDnXpkUakd-7KuTzvw</t>
  </si>
  <si>
    <t>MQkAWkWf3sPCSjo4HeSOaw</t>
  </si>
  <si>
    <t>As seen by all the previous reviews this place can be a hit or miss, depending on the day and who's helping you (or not). \n\nThe good: huge selection and variety of items. You'll most likely find food here that is extremely difficult to find anywhere else. \n\nThe bad: prices are over inflated, depending on who's helping you'll get different answers regarding their deals and for the past two visits I noticed that many of the bars (protein bars) had expired dates going back and far as late 2012. Not a good thing when you're buying several bars and there's the need to check one by one to ensure you won't be eating something that could send you to the hospital later..</t>
  </si>
  <si>
    <t>all,previous,good,huge,that,difficult,bad,inflated,different,their,past,many,late,good,several,that,two,2012,one</t>
  </si>
  <si>
    <t>TgcKFvmiMR1_fUiQe7rbBA</t>
  </si>
  <si>
    <t>XdY36-Qh_DxnCaFpTPfYMg</t>
  </si>
  <si>
    <t>I've been to this place a couple of times and the reason for their rating is simple: it's extremely expensive! While the place looks really awesome, the staff is friendly, I can't really recommend it to anyone who isn't a vegan. I tried several different things and for my taste buds everything seemed to taste quite bland. Seeing the other reviews makes me believe that the food does taste good for those who are vegan, but still... the price? Just crazy in my opinion!</t>
  </si>
  <si>
    <t>their,simple,expensive,awesome,friendly,several,different,my,bland,other,good,crazy,my,</t>
  </si>
  <si>
    <t>4UjdYCustQWnRPmnjOk7LQ</t>
  </si>
  <si>
    <t>6rTzYUGghp3XHPgOGaO8UQ</t>
  </si>
  <si>
    <t>One of my favourite restaurants anywhere! In a very selfish way I'm glad to see so many negative reviews and this should keep away those that can't appreciate a good thing. \n\nEverything here is topnotch! Gary (host\/server\/drink maker) is super nice and extremely efficient. He's easy going and funny too. On my last three visits I had Rick (or was it Ricky? I'm terrible with names!) as the chef and he prepared some of the best burgers I've ever had... Ever!!! The steak &amp; frites is delicious. The chicken sandwich? You got it: phenomenal! Desserts to die for! \n\nThe restaurant has a decent price for the quality of the food and the restaurant decoration is simple yet sophisticated. The floor to ceiling windows let in some amazing natural light. \n\nFantastic! Definitely a place that everyone should try!</t>
  </si>
  <si>
    <t>my,favourite,selfish,glad,many,negative,that,good,nice,efficient,easy,funny,my,last,terrible,best,delicious,phenomenal,decent,simple,sophisticated,amazing,natural,\n\nFantastic,that,One,three</t>
  </si>
  <si>
    <t>yK-MH0SAdI2h-P7F-2or4A</t>
  </si>
  <si>
    <t>f_GEK6ol3g5Lrd7kvHuOuw</t>
  </si>
  <si>
    <t>I really wanted to like this place but unfortunately my experiences haven't been the best here. \n\nThis cafÃ© has such a great location and accommodating feel to it that it's truly a shame that the coffee and food is sub-par. I tried a few different coffee based drinks and while none were disgusting  they were definitely not worth the money. I also tried a few of their sandwiches and pastries and was left with the same feeling of wasted money. To make matters worse there were a couple of visits where the service was so slow that I almost cancelled my order. \n\nI tried the place enough times now and might give one more chance but am not too confident that the experience will be any different. An update will be able once I get the courage to visit it again!</t>
  </si>
  <si>
    <t>my,best,such,great,few,different,disgusting,worth,few,their,same,slow,my,enough,more,confident,different,able,one</t>
  </si>
  <si>
    <t>7YmPa_q7BEvFx2B_1Pmr7g</t>
  </si>
  <si>
    <t>What a joke of an airport. So much money was spent renovating and building the new terminal but it feels like it was never finished. \n\nTerminal 1 has extremely limited food options and most with terrible quality and exorbitant prices. Hours of operation are also ridiculous and if you just happen to be flying late at night you might be out of luck if wanting to grab something to eat or drink. \n\nOther than the ridiculous lack of food options the terminal has nothing. It's like an empty spot filled with whatever leftovers of 'art' that was found. \n\nUnfortunately Terminal 3 doesn't fare much better and its age is starting to show. \n\nAll to all this the fact that there's no decent means of transportation to and from the airport. Truly an embarrassment and in need of a major overhaul.</t>
  </si>
  <si>
    <t>What,much,new,\n\nTerminal,limited,most,terrible,exorbitant,ridiculous,ridiculous,empty,whatever,that,better,its,all,decent,major,1,3</t>
  </si>
  <si>
    <t>ECGCMz4IGcCfToLOxuK_Hg</t>
  </si>
  <si>
    <t>ALkOqlWODyxPg5VSp0HLrg</t>
  </si>
  <si>
    <t>First time visit last night and I'm sure it won't be the last one. I'm happy that I was with a friend who had been here before and highly recommended it otherwise it's very likely that I'd never have found the place! \n\nAnyway, what to say? The dÃ©cor is simple but really nice. The staff is SUPER friendly and efficient. The place is clean. The only drawback in my opinion is the noise level, making it hard to have a normal conversation. But then again, I'm super sensitive to noise and I tend to be very picky. \n\nAs for the food, I tasted a chicken skewer and it was pure perfection. The chicken melted in the mouth and at $1.9 a piece I'm sure I could eat several! I also had the ice cream that was made of some kind of sesame with raspberry... Sounds weird, right? But don't let it fool you: the combination of the different flavours of the raspberry, sesame and whipped cream is heavenly! Since I had eaten at Kinton ramen already this is all I had here. \n\nI'll definitely come back and update my review at that time. For now, all I can say is that I really enjoyed everything I saw and tasted.</t>
  </si>
  <si>
    <t>First,last,sure,last,happy,likely,simple,nice,friendly,efficient,clean,only,my,hard,normal,sensitive,picky,pure,sure,several,that,weird,right,different,heavenly,my,1.9</t>
  </si>
  <si>
    <t>8L5MwOeDbsALFIFp0KJLXg</t>
  </si>
  <si>
    <t>LnsAgGlvIPmc9eV_cMdU5w</t>
  </si>
  <si>
    <t>I stopped by Xola during the Family Day long weekend and got their churros. They were ok but I was determined to give the place a fair chance to impress. Wow!!! Did it ever impress me! \n\nSo here's the scoop: the place is as tiny as it gets, but comfortable. Depending on the time and day that you're stopping by it's very likely that you'll end up having to wait. \n\nThe servers were all really nice and attentive. When my order took ages to arrive, (for God knows what reason as the place was still quiet when I arrived),  the server brought a side order of homemade tortilla chips with guacamole and apologized for the delay. A simple but really nice gesture. \n\nThe tortilla and guacamole were outstanding! And the taquito de calamare that I ordered was probably the best I ever had. It had the perfect balance of ingredients and flavours, leaving an incredible after taste in the mouth. \n\nThe portions aren't big and it's a little on the pricey side compared to other food options on the Beach. With that said, I don't think I've encountered another place in the neighbourhood where the quality of the plate was so good! The quality of the food more than justifies the price. \n\nFirst real experience : as awesome as it gets! I know I'll become a regular, especially with Ed's Real Scoop next door and Chocolate across the street providing amazing dessert options.</t>
  </si>
  <si>
    <t>long,their,ok,fair,tiny,comfortable,that,likely,nice,attentive,my,quiet,homemade,simple,nice,outstanding,best,perfect,incredible,big,little,pricey,other,good,more,\n\nFirst,real,awesome,regular,next,amazing,</t>
  </si>
  <si>
    <t>5RVd5muo6q3XRwYQk-DnFQ</t>
  </si>
  <si>
    <t>7TyK3oSb8I8iW-Ev6OfHEw</t>
  </si>
  <si>
    <t>Some time during the second semester of 2014, Genji Sushi took over for Ichiban Sushi. Same location, different staff, different chefs, different layout in the restaurant and above all; different menu. \n\nI used to enjoy Ichiban Sushi for its simple approach to Japanese food and also because of the owners, who were extremely kind &amp; attentive. It was with sadness that I learned Ichiban was closing and it was being taken over by Genshi. Anyway, I gave the new restaurant a try, met the new owners, and after several visits, I can honestly say that the place is a vast improvement over Ichiban. Many of the traditional dishes remain, but they are now presented with a little bit more flair and class. The small changes to the restaurant layout &amp; the changes to the menu, had a positive impact and overall this is now one of the best (if not the best) Japanese restaurant you can find in The Beach neighbourhood. For the price range, I have no doubt that it's the best one. \n\nSo next time you're in the neighbourhood and craving some Japanese food, go give this place a try. The cozy atmosphere of the place, extremely attentive and kind staff, good menu and price are sure to please everyone.</t>
  </si>
  <si>
    <t>second,Same,different,different,different,different,its,simple,Japanese,kind,attentive,that,new,new,several,vast,Many,traditional,little,more,small,positive,best,best,Japanese,best,\n\nSo,next,Japanese,cozy,attentive,kind,good,sure,2014,one,one</t>
  </si>
  <si>
    <t>aHKmt9C4CHJhEc9IX5GGoQ</t>
  </si>
  <si>
    <t>w8PBJExdvnPM_C0Wq_hL0g</t>
  </si>
  <si>
    <t>A gem of a store! I first heard of Wotever a few years back, when I was trying to find a place where I could find some proper clothes for bike riding in the winter (and where the clothes wouldn't break the bank!). Time passed, I never got a chance to visit until I decided to smarten up this year and in preparation decided to finally pay the location a visit. \n\nFinding the store is perhaps the most difficult part of the experience of shopping there... The place is located in a weird street that starts off Carlaw, just north of the Dundas intersection. There's what seems to be a parking lot in the corner, weird building around it and to make matters worse a bad street sign and it's a dead end street. Once you find the street though it's pretty straightforward. \n\nThe store in itself is small and has a simple layout. It has a wide open feel of a loft, filled with items all over. The three different people I've met that work there are very friendly and knowledgeable. Just ask questions and they'll give their honest opinion about an item. Plus, shopping is always made easier when you know beforehand what you're looking for. So, with that said, check their website before heading into the store. \n\nI got myself some glove liners &amp; lamb wool insoles. Both very affordable and extremely useful. There are LOTS of other things in the store and all very useful for anyone that works or does sports outdoors during winter (or even for those that walk a little further and want to be warm!). \n\nWorth a visit!</t>
  </si>
  <si>
    <t>few,proper,difficult,weird,that,weird,bad,dead,straightforward,small,simple,wide,open,different,friendly,knowledgeable,their,honest,easier,their,affordable,useful,other,useful,that,that,little,warm,three</t>
  </si>
  <si>
    <t>f8DjQcLwZlhhAbhqFRmAAg</t>
  </si>
  <si>
    <t>hlCex_aISt1oly8i_uNleQ</t>
  </si>
  <si>
    <t>Dr. Archie Chung has to be the best Optometrist in the city, and the kindest as well. I've been seeing (no pun intended) Dr. Chung for over twenty years now, even before I moved to Toronto. And, one thing that always struck me even beyond his obvious knowledge and understanding of the practice, was the fact that he ALWAYS listens to what you're saying and ensure that you leave the appointment with the comfort and knowledge that you were given the best care. \n\nLike many people, I've seen my fair share of doctors and I can say without any hesitation that Dr. Chung is among the best. Period! \n\nIf you care about your eyes, do yourself a favour and book an appointment with him.</t>
  </si>
  <si>
    <t>best,kindest,that,his,obvious,that,best,many,my,fair,best,your,twenty,one</t>
  </si>
  <si>
    <t>P8mvrh5UM5kiDkWefNeeLQ</t>
  </si>
  <si>
    <t>Torteria San Cosme isn't your average takeout spot for Mexican cuisine. For starters, they don't sell tacos, burritos, quesadillas, or any of the typical Mexican dishes sold at other fast food joints. They specialize in tortas, which are basically street style sandwiches that are served on flat bread.\n\nMy first visit here was an interesting experience. I arrived early (before 11:30am) and was surprised that there was no lineup, as I've seen it when they're extremely busy and packed.\n\nI've never had a torta before and wasn't sure how the Pollo Con Mole would taste, but it was one of the less expensive options ($10.50). I figured chicken would be a safe bet. The sauce they used on my sandwich tasted different than any other I've tasted. It was an interesting combination of flavours and I enjoyed it. I'd have to try more of their sandwiches and sides before they make a full impression on me.\n\nThe upside to San Cosme is the atmosphere and newness of this location in a prime downtown neighbourhood. The music and liveliness go well with the food. \n\nThe downside is that you have to come minutes after opening or before closing if you want to beat the crowds. They're definitely not going to be one of Chinatown's best-kept secrets. \n\nThe menu is also really pricey. I elected not to get a side order because I didn't want to fork out $20 without knowing the quality of the food they serve. Aside from that though, I'd encourage anyone to give this place a try at least once.</t>
  </si>
  <si>
    <t>your,average,Mexican,typical,Mexican,other,fast,which,that,flat,first,interesting,surprised,busy,packed.\n\nI've,sure,expensive,safe,my,different,other,interesting,more,their,full,me.\n\nThe,prime,pricey,least,one,10.50,one,20</t>
  </si>
  <si>
    <t>e7kQfqQ6oOVqAE-JquI6mg</t>
  </si>
  <si>
    <t>e59uNE07Gf-yrIl4rX3KZw</t>
  </si>
  <si>
    <t>The naked truth is that Bareburger is easily one of my top five favourite places to get a hamburger meal in the GTA. The dining experience here is comfortable, casual, and truly satisfying.\n\nService is friendly here and the staff here are always welcoming and attentive. The cabin-like feel of the fairly large dining makes for the right ambience while you wait to fulfill your meat or vegan cravings. \n\nThere's seating room at the bar for solo diners who prefer the bartender's company. This Bay &amp; Dundas location attracts many tourists and passers by, who seem to enjoy the atmosphere and the food selection in equal doses.\n\nMust-try items:\n\nSupreme Burger\nThe Standard Burger\nBuckaroo Burger\nAny milkshake\n\nThe price points of some menu items might raise a few eyebrows, but the end result is worth it in my opinion. For roughly $18-24, you can get yourself a top notch burger, side order (fried, onion rings etc.) and a drink or shake. Most of the options on the menu come topped with premium toppings with no extra charge.\n\nWith an emphasis on organic ingredients, a wider range of choices in patties, and the sourcing of local produce and meats, they've really distinguished themselves as an upscale, gourmet establishment. As a result, the higher than average prices are well justified. This place isn't for average burger eaters; Bareburger is best suited for the true fanatic who enjoys a classic sit-down experience.</t>
  </si>
  <si>
    <t>naked,my,top,favourite,comfortable,casual,friendly,attentive,large,right,your,solo,many,equal,few,worth,my,top,Most,premium,extra,organic,wider,local,higher,average,justified,average,true,classic,one,five,18,24</t>
  </si>
  <si>
    <t>jn2mDfbIrqPHkCd6smVpKQ</t>
  </si>
  <si>
    <t>ClnWjgG9IMP7EPEu9lPsTg</t>
  </si>
  <si>
    <t>The Dirty Bird recently opened up its second location, just east of the intersection of Bathurst &amp; Bloor. As you approach the entrance, you'll notice the front window that opens up garage door style (a big bonus in warmer weather).\n\nThe interior is spacious and thoughtfully designed so that patrons in the lineup aren't crammed next to those enjoying their meals. Compared to the dining room at their Kensington Ave. diner, this spot is significantly more comfortable and bright.\n\nThe space is now shared with a new neighbour (Yogurty's), so if the waffles and desserts aren't enough for your sweet tooth, fro-yo is just a few steps away. Kudos to ownership for all of the new improvements. \n\nMust-try items:\nThe Dirty Bird'ger\nDirty Fries\nChicken Wings\nThe ODB\nThe Clucker\nThe Dirty Club\n\nThe food is the main attraction here, and there are enough options to keep you coming back for more. I thoroughly enjoyed the Dirty Bird'ger, Dirty Fries, and chicken wings (a comfort food lovers dream). A staff member and I jokingly nicknamed my meal 'The Dirty Threesome', which fits right in with the assortment of creatively named menu items. \n\nPrices on certain items may seem slightly steep, but the portion sizes and delicious tasting grub should be enough to keep you satisfied. With a strong visual brand and sound marketing strategy in place, The Dirty Bird looks to become a staple in the downtown core in the coming years. I don't predict that the 'Northern Fried Chicken' trend is going to disappear any time soon.</t>
  </si>
  <si>
    <t>Dirty,its,second,front,that,big,warmer,spacious,their,their,comfortable,new,enough,your,sweet,few,new,items:\nThe,Dirty,Dirty,main,enough,more,Dirty,Dirty,my,Dirty,which,certain,steep,delicious,tasting,enough,satisfied,strong,visual,sound,Dirty,</t>
  </si>
  <si>
    <t>7c5kaDcy6P-WeI3CMeZA8Q</t>
  </si>
  <si>
    <t>C9keC4mWuXdl2mYFHZXudQ</t>
  </si>
  <si>
    <t>Uncle Otis has been a purveyor of menswear going on 25 years strong, which solidifies OG status for the minimalistic retail space that is tucked away along Bellair in the posh Yorkville area. The focus has recently shifted towards a more contemporary mens look than the streetwear aesthetic which was formerly the emphasis of the shop.\n\nThe majority of the sales floor is dedicated to casual but stylish gear that is either slightly industrial or military influenced in its appeal. Major brands from around the world including Japan can be found alongside a healthy dose of locally made stock. Accessories ranging from backpacks to leather goods make up a significant portion of the products on display.\n\nEverything about this place draws me in, from the excellent customer service to the nicely done decor. Garments are put at the forefront of all the visual merchandising, giving you a chance to imagine what wearing these threads might look like before you purchase them. It's spacious in here, and these guys are definitely experts when it comes to what they sell. Now that I've been acquainted, I'll be sure to drop in to look for those staple pieces that define one's wardrobe.</t>
  </si>
  <si>
    <t>strong,which,minimalistic,retail,that,posh,contemporary,streetwear,which,shop.\n\nThe,casual,stylish,that,industrial,its,Major,healthy,significant,excellent,all,visual,spacious,sure,staple,that,25</t>
  </si>
  <si>
    <t>5BTn2XS6f4WtW_HWTzAQFw</t>
  </si>
  <si>
    <t>EK38MXW_OsC5CZVvIZodIw</t>
  </si>
  <si>
    <t>Fugo is a tiny shop on Dundas St. West near University Avenue that sells uniquely crafted ice cream creations. Placing emphasis on visual presentation as well as taste, the cones here definitely have potential to please ice cream and soft serve lovers alike. Judging by the lineups that tend to form and the sold out flavours, this joint is already a hit with some. There's a cool vibe you can feel as soon as you approach the door.\n\nI haven't tried the soft serve just yet, but the scoops and cones are delicious in my experience.  The menu is split between classic North American style scoops topped with popular cookie and chocolate bar treats, and flavours that are Asian fusion influenced, like Jasmine Milk Tea.\n\nIf you're lucky enough to stop by when they're not busy, service is fast and friendly. Cones aren't very expensive, which means for $5-8 (taxes included) you can grab yourself enough to satisfy that sweet tooth. Fugo is probably better suited for a young, hip audience, so if Instagram-worthy ice cream isn't what you're looking for, you may end up feeling out of place. Aside from that, this place is definitely worth checking out.</t>
  </si>
  <si>
    <t>tiny,that,visual,soft,that,cool,soft,delicious,my,classic,North,American,popular,that,Asian,lucky,busy,fast,friendly,expensive,which,enough,sweet,young,worthy,worth,5,8</t>
  </si>
  <si>
    <t>xRzcblxdjpaG1lZrTTkY2g</t>
  </si>
  <si>
    <t>84RdNjDKXKzqZlSlT6G6PA</t>
  </si>
  <si>
    <t>Eative Film Cafe started out as a small gelato spot about the size of a food stand on Augusta Ave. After closing down for a brief period, they've reincarnated as a cafÃ© and eatery that occupies the space next door which spans the southwest corner of Augusta &amp; Nassau. The emphasis here is on breakfast and lunch bites, coffee, fresh juices and smoothies, and of course, ice cream.\n\nAs soon as you walk in, you feel the spaciousness right away. There is a mixture of comfy seating which includes an outdoor patio, bar stool seating, and tables with chairs. The staff here are passionate and dedicated to their craft. \n\nNothing on the menu seems to be too pricy, which is a bonus. I was feeling for a beverage and tried the Fruit Passion smoothie, which was blended perfectly and tasted great. Having sampled their hydrogen-infused gelato in the past, I was already a fan, but after visiting the newly renovated location I think I'll definitely be returning soon.</t>
  </si>
  <si>
    <t>small,brief,that,next,which,southwest,fresh,comfy,which,outdoor,passionate,dedicated,their,which,which,great,their,</t>
  </si>
  <si>
    <t>LPgMFtKWRWll46k9qgMMVQ</t>
  </si>
  <si>
    <t>Q05j54VUTxVRu29CFpBfKQ</t>
  </si>
  <si>
    <t>El Pulgarcito serves some of the finest Latin American food you can find in Toronto. Owned an operated by a laid back, quiet man who is quite friendly and welcoming, this is the place you want to go to try things you've never had before. You'll feel like you're a guest in someone's living room while you wait for the food to be prepared. \n\nSalvadorian and Mexican cuisine are the focus of the menu, so don't come here expecting what you might find at a typical taqueria. Probably the best thing about El Pulgarcito is the prices on most items. For under $4-5, you can try everything from platanos, to tamales. My personal favourite here is the bean &amp; cheese pupusas. Just two of them seem to fill up so much space in the tummy. \n\nOverall, this spot is a nice getaway from the usual grub that's out there. So, if for no other reason, you should check 'em out.\n\nNote: If upbeat latin music and slower than average service isn't your thang, you may wanna avoid this gem.</t>
  </si>
  <si>
    <t>finest,Latin,American,quiet,friendly,\n\nSalvadorian,Mexican,typical,best,most,My,personal,much,nice,usual,that,other,upbeat,latin,slower,average,your,4,5,two</t>
  </si>
  <si>
    <t>Idt08uwo-z8F74dyfkjOZg</t>
  </si>
  <si>
    <t>hrrPxT846kLGs7ehEtLmRg</t>
  </si>
  <si>
    <t>Salt &amp; Tobacco is a pie-slinging operation that breathes new life into the strip of businesses along Parliament St. north of Carlton. One of the friendly staff members will assist you in selecting a pizza that suits your tastes, along with one of their four craft beer offerings. It's a cozy place to have some 'za and sippy while you unwind or wait for your takeout order.\n\nMust-try items:\nFunghi (white pie)\nSweetgrass craft beer\n\nI tried the funghi and was not disappointed. For $16, you get 4 huge slices that definitely leave you feeling satisfied. Portraits on the wall feature all the members of Wu-Tang Clan. Top notch branding and a well decorated interior go perfectly with the good tasting grub. Salad is also available and there is talk of expanding into a brunch spot. I'm super impressed by this place and plan to go back soon.</t>
  </si>
  <si>
    <t>that,new,friendly,that,your,their,cozy,sippy,your,white,beer\n\nI,huge,that,satisfied,all,Top,good,tasting,available,brunch,impressed,One,one,four,16,4</t>
  </si>
  <si>
    <t>QTKq2tRRc2EpSVo1qYu9xw</t>
  </si>
  <si>
    <t>KuDnvF5hxUnoU0gMdErjmQ</t>
  </si>
  <si>
    <t>Kitson &amp; Co. Sandwiches breathes new life into the corner of Dufferin &amp; Queen which was once a sketchy, neglected part of the Parkdale neighbourhood. The menu here is decidedly a mixture of satisfying sammies with a few options for sides. Nothing too fancy or complicated, just a selection which includes an amazing Fried Chicken sandwich ($13) as well as a vegetarian roti option.\n\nOccupying the ground floor of a new condo development, the space is open with an industrial feel that is particularly welcoming and bright. A staircase leads to the kitchen and food prep area upstairs, where orders are made and then brought out while you wait. Bar stool seating is the only option, but you can sit in comfort and enjoy your meal while people watching through a facade which is made entirely of glass.\n\nYou'll have to shell out a few more bucks than you'd pay at your usual sandwich spot to sample what they've got in store, but believe me, it's worth it. Philly Cheesesteak sounds intriguing, and the staff are polite and helpful, which is always a bonus. Perhaps not an everyday place to grab your grub, but if you wanna switch things up for change, I highly recommend checking out this joint.</t>
  </si>
  <si>
    <t>new,which,sketchy,few,fancy,complicated,which,amazing,vegetarian,new,open,industrial,that,bright,only,your,which,few,more,your,usual,worth,intriguing,polite,helpful,which,everyday,your,13</t>
  </si>
  <si>
    <t>ft1TszfmOgeqD5ZpXY4HyA</t>
  </si>
  <si>
    <t>Y9LN295xg9dQGBgbtu9Oaw</t>
  </si>
  <si>
    <t>Illstyl3 Sammies brings their A-Game when it comes to anything sandwich related. Serving up a selection of cheesesteak and hoagie inspired offerings that are done in a traditional Philly style, this tiny spot on Richmond Street West is definitely attracting new regulars by the day. A very friendly and passionate owner multi-tasks at a fast pace, as he greets customers and prepares their orders.\n\nMust-try items:\nPhilly Jawn (chicken or beef)\nMushroom Jawn (chicken or beef)\nCatfish Po'Boy\nTuna &amp; Cheese Hoagie\nPorchetta\nCrab Fries\n\nEverything on the menu is a good bet, pretty much. There's even wings if you dare. You can expect to pay $8.50 and up for a sandwich, but every penny is worth it.\n\nThis isn't fast food to say the least, so don't expect to be in and out in 3 minutes or less. Waiting and watching your food being made is part of the fun, and you can always call ahead. This is definitely a clutch addition to the Entertainment District and a great place to grab a filling lunch or dinner that actually tastes good.</t>
  </si>
  <si>
    <t>their,that,traditional,Philly,tiny,new,friendly,passionate,multi,fast,their,beef)\nCatfish,good,worth,fast,least,less,your,great,that,good,orders.\n\nMust,8.50,3</t>
  </si>
  <si>
    <t>5aT4uFpTkjDCPkWlnpm0HQ</t>
  </si>
  <si>
    <t>KsWGy-WuTUm5ve5lFUOCfg</t>
  </si>
  <si>
    <t>The museum is somewhat small, and regrettably, the annex was closed for the installation of an exhibit the day we visited, but the installations we did see were great -- both fun and thought-provoking.  Definitely worth the $10 admission.</t>
  </si>
  <si>
    <t>small,great,provoking,worth,10</t>
  </si>
  <si>
    <t>KZ0kMis-F3-2nYRf6NKGWQ</t>
  </si>
  <si>
    <t>bVt5eOVdpZzg83qlW9Rl2g</t>
  </si>
  <si>
    <t>It's fine.  Thin-crusted pizza (you can order a thicker crust, although I'm not sure why you'd want to) with the usual toppings.  Some specialty pizzas, calzones, etc.  The 8\ pizza with a simple yet fresh side salad is the perfect meal.</t>
  </si>
  <si>
    <t>fine,thicker,sure,usual,simple,fresh,perfect,8\</t>
  </si>
  <si>
    <t>zctF3T_8Ud5_pVCeVygRRw</t>
  </si>
  <si>
    <t>NHLK-22zTUyzs335Ctr-mQ</t>
  </si>
  <si>
    <t>Small shop but terrific selection of local beers. Also a few terrines and other delicacy items. Great stop for Montreal souvenirs.</t>
  </si>
  <si>
    <t>Small,terrific,local,few,other,Great,</t>
  </si>
  <si>
    <t>d62YzmiAB25VrAXYGs0D8g</t>
  </si>
  <si>
    <t>0W4lkclzZThpx3V65bVgig</t>
  </si>
  <si>
    <t>Visit for the experience. The servers will tell you not to bother ordering anything but the smoked meat. The servings are somewhat enormous. Terrific people-watching, entertaining wait staff, definite Montreal experience.</t>
  </si>
  <si>
    <t>enormous,Terrific,definite,</t>
  </si>
  <si>
    <t>TJ-Xv-jYJJ1pWd-93rzJ1Q</t>
  </si>
  <si>
    <t>AYEUIqi9HDEVIQt9MeRGfQ</t>
  </si>
  <si>
    <t>As stated by others, it's a replica of St. Peter's Basilica in Rome. It's right downtown and very convenient to the Metro. Lovely both inside and out.</t>
  </si>
  <si>
    <t>right,convenient,</t>
  </si>
  <si>
    <t>7lQOxPlp7jGlKEZ2TIbWGg</t>
  </si>
  <si>
    <t>3Q3s3q47wKlKrCjbw1mXUg</t>
  </si>
  <si>
    <t>The movie is a hilariously cursory and jingoistic history of Montreal. And you can get lost in the lower level at this place! (In a good way.) The temporary Marco Polo exhibit wasn't particularly exciting and seemed to have zero connection to Montreal, but the Plateau exhibit was fascinating and extremely well executed.</t>
  </si>
  <si>
    <t>jingoistic,lower,good,temporary,exciting,fascinating,zero</t>
  </si>
  <si>
    <t>Great place to stop for a pastry and coffee or tea in the lovely Montreal train station. The staff is terrific.</t>
  </si>
  <si>
    <t>Great,lovely,terrific,</t>
  </si>
  <si>
    <t>Dlw79Txecjo1XmDFrfUQqg</t>
  </si>
  <si>
    <t>Kudos to Montreal for such a terrific and easy bike-sharing program. They're all over the place and a super way to traverse the city.</t>
  </si>
  <si>
    <t>such,terrific,easy,super,</t>
  </si>
  <si>
    <t>9Nc_7HE19O6tUgcc4pA4fw</t>
  </si>
  <si>
    <t>qo5ewyIjE_soKAw1nChqnA</t>
  </si>
  <si>
    <t>The entire vibe of this place just felt \off.\ The dancers seemed unhappy to even be there. The private dances seemed more like an opportunity to milk as much money as possible from the clientele. Oh, and there's a cover every night for some unknown reason.</t>
  </si>
  <si>
    <t>entire,unhappy,private,much,possible,unknown,</t>
  </si>
  <si>
    <t>ml2p6Kwu73pNGEceCU4nQQ</t>
  </si>
  <si>
    <t>31KfCljxlb6zRS8r00lm2w</t>
  </si>
  <si>
    <t>Gorgeous pastries and equally gorgeous wait staff. The menu for brunch is pretty standard. but the food is beautifully prepared. Definitely order some of their delicious bread. Outdoor seating on the square is lovely.</t>
  </si>
  <si>
    <t>Gorgeous,gorgeous,standard,prepared,their,delicious,Outdoor,lovely,</t>
  </si>
  <si>
    <t>Zxyh9vHn74PYN74o0zqidA</t>
  </si>
  <si>
    <t>T5nTtSCSRoEYMsZPhF61wg</t>
  </si>
  <si>
    <t>Waffles are good. Sometimes a lil over drowned by toppings so I ask for it on side. Unlimited coffee. Don't worry about the paper plates &amp; plastic utensils, they have the BEST &amp; friendliest service. Its like a quick Denny's joint if ur in a hurry for breakfast. Except the sides aren't that great. Try all the toppings &amp; all the flavored syrup before you judge this place</t>
  </si>
  <si>
    <t>good,Unlimited,BEST,friendliest,Its,quick,great,all,all,</t>
  </si>
  <si>
    <t>S40OD-FU6_GnfM75F7vXoQ</t>
  </si>
  <si>
    <t>SGiciqgXqBZ3mARPREFZ9Q</t>
  </si>
  <si>
    <t>WOW!!! Alex is the BEST!!! I custom ordered an arrangement at last minute (when they opened) &amp; got same day delivery (to a casino) ON TIME! The roses were the most GORGEOUS! Alex is SUPER nice &amp; offered GREAT ideas for my 1st time sending roses to my guy for \just because.\ If I was being impossible, Alex definitely proved me wrong. U can trust him &amp; talk to him anytime. His work is AMAZING!!!</t>
  </si>
  <si>
    <t>last,same,most,nice,GREAT,my,1st,my,impossible,wrong,His,AMAZING,</t>
  </si>
  <si>
    <t>DpEznuvkIESQQvDUaNUwWw</t>
  </si>
  <si>
    <t>AXyptrkdFAkZ608lOFIJYA</t>
  </si>
  <si>
    <t>Kalbi cooked to perfection! Rice is fluffy &amp; sides are fresh. Soup is full of flavor, noodles aren't soggy. Friendly service. Love this place!!!</t>
  </si>
  <si>
    <t>fluffy,fresh,full,soggy,Friendly,</t>
  </si>
  <si>
    <t>XHTcvdiVWHxkjau22nC9cQ</t>
  </si>
  <si>
    <t>jrE4M9HlYp2AZZ7iQCSIRw</t>
  </si>
  <si>
    <t>The WORST dim sum &amp; HORRIBLE service ever! Food was bland. Place is dirty. Don't bother coming if u dont speak chinese. All the carts purposely skipped our table. We waited forever &amp; always got the last picks when it was cold &amp; not fresh. Everything SUCKED!!!</t>
  </si>
  <si>
    <t>WORST,dim,bland,dirty,chinese,All,our,last,cold,fresh,</t>
  </si>
  <si>
    <t>dKpoy1XUV2vi2cQ1CE64UA</t>
  </si>
  <si>
    <t>q3dJQtwZQrrurNT-1bNKgQ</t>
  </si>
  <si>
    <t>Average food. Nothing was spectacular. House sauce was runny. Bread is fresh. Service is ok. Decor is a mob theme so not very romantic for a date. Good to try once but not on my \wow\ list.</t>
  </si>
  <si>
    <t>Average,spectacular,runny,fresh,ok,romantic,Good,my,</t>
  </si>
  <si>
    <t>sTEBMINWdkF7wBc37GYXyQ</t>
  </si>
  <si>
    <t>ZA-j7r_BHY1XTavufpchXQ</t>
  </si>
  <si>
    <t>Desteny is a liar!!! She is a joke &amp; a disgrace to this company! VERY rude &amp; unhelpful! WORST service ever! Next time, go somewhere else or ask for a manager so people like Desteny don't rip you off trying to make their commission! I feel sorry for her,she is in the wrong line of work. She refused to do my 2 year upgrade even after customer service left notes in my account and sent me to THIS store. She said she could only help me if I changed my plan to the installment billing. Then she tried to show me stupid phones I didn't even ask for. You need to get another job where you don't work with the public and you can't lie to people who ask for your help!!! Sprint still DOES 2 year upgrades. I got my phone else where no thanks to you!!!</t>
  </si>
  <si>
    <t>rude,unhelpful,WORST,Next,their,sorry,wrong,my,my,my,installment,stupid,your,my,2,2</t>
  </si>
  <si>
    <t>PKvDVR-iRXhN-x6A_mq3Og</t>
  </si>
  <si>
    <t>y1KREXfdTIJyabuS5m0iLA</t>
  </si>
  <si>
    <t>Cheri did such an amazing grooming job with my golden doodle! Started on time &amp; picked up on time as promised. He didn't have a scratch &amp; he didn't even cry this time like when he gets scared with other groomers! LOVE it here!!!</t>
  </si>
  <si>
    <t>such,amazing,my,golden,scared,other,</t>
  </si>
  <si>
    <t>SQPujTYDlANRbfK5bVBlMA</t>
  </si>
  <si>
    <t>BrclERrbZrQNRyBmDGawQQ</t>
  </si>
  <si>
    <t>The BESTEST freshest pizza Ive ever had!!! The dough is so soft! Plenty of meat toppings! Be patient,they make everything as soon as u order,nothing frozen or fake. GREAT service &amp; the owner is super nice &amp; easy to talk to! Cozy setting for a date or family outing. LOVE it here!!!</t>
  </si>
  <si>
    <t>freshest,soft,patient,fake,GREAT,nice,easy,Cozy,u</t>
  </si>
  <si>
    <t>YbaumcDdLigntwcWBKlGCw</t>
  </si>
  <si>
    <t>Vs7gc9EE3k9wARuUcN9piA</t>
  </si>
  <si>
    <t>AMAZING!!! Everything is SO yummy!!! Full of flavor. Meat is tender. Fresh &amp; authentic. Lovely family owned. Everyone is so nice. Beautiful decorations &amp; cute date spot.</t>
  </si>
  <si>
    <t>AMAZING,yummy,Full,tender,authentic,Lovely,nice,Beautiful,cute,</t>
  </si>
  <si>
    <t>NwmpbFtRTfLiwXmq7ovEGQ</t>
  </si>
  <si>
    <t>e0_aVXZofUW3eotdRX77iw</t>
  </si>
  <si>
    <t>Dr. Wagner is the BESTEST!!! By far my FAVORITE in my entire life. My teeth have been through enough. He fixed everything so perfectly! He is extremely passionate about his work &amp; super caring for his clients. He definitely wants to help people, not for the money. His work is AMAZING &amp; painless. He is SO easy &amp; nice to talk to. VERY down to earth. The staff is really friendly &amp; welcoming. HIGHLY recommended to anyone, especially if you're afraid of the dentist like I use to be. Can not thank him enough for changing my life!!!</t>
  </si>
  <si>
    <t>my,my,entire,My,passionate,his,his,His,AMAZING,easy,nice,friendly,afraid,my,</t>
  </si>
  <si>
    <t>E1tRWaS5EQjIHB8-9CL_8A</t>
  </si>
  <si>
    <t>6chaM0L5Xq7X_JBoICivTg</t>
  </si>
  <si>
    <t>Service: the waitress was clearly knowledgable of the entire menu and was friendly and kind. The food was delicious. I had a burger and it was one of the best burgers I have had in a looooong time. The curry cawliflower soup was fantastic. They know what they are doing there. A+</t>
  </si>
  <si>
    <t>knowledgable,entire,friendly,kind,delicious,best,looooong,fantastic,one</t>
  </si>
  <si>
    <t>2Y3SSg5359iPXn50hMhoHw</t>
  </si>
  <si>
    <t>86Cq7KrcFUo1LGtNORfo1w</t>
  </si>
  <si>
    <t>Great small dishes, served beautifully and very tasty. The carpaccio, hummus and fattoush salad were my favorites. The waiter could've been a little more knowledgable about wines and the dishes he served. Not too too pricy.</t>
  </si>
  <si>
    <t>Great,small,tasty,my,more,knowledgable,</t>
  </si>
  <si>
    <t>yBF4tz1ehzj49Dr6Vs9bTg</t>
  </si>
  <si>
    <t>NfbL91oFvP3dhvNka8rG5Q</t>
  </si>
  <si>
    <t>Great portions, great prices. The falafels were amongst the tastiest and crispiest I've ever had. The chicken was moist and tender. The little mini pitas were warm and fresh. Everything sprinkled with sumac. The salads could use a little touch of love, i.e. a little more flavour, but wonderful that they offer ~6 salads to choose from. The hummus fries are just fries dumped with hummus, good- but I would suggest ordering fries with a side of hummus for dipping. Hummus was mediocre. Counter service, nice space, clean with a very minimalist look. I'll come again.</t>
  </si>
  <si>
    <t>Great,great,tastiest,crispiest,little,mini,warm,fresh,little,little,more,flavour,wonderful,good-,mediocre,nice,clean,minimalist,</t>
  </si>
  <si>
    <t>5iB_TeoG4YgtdHP-g2UT9g</t>
  </si>
  <si>
    <t>25m6rM6hFw2CGADUjbYKXg</t>
  </si>
  <si>
    <t>I went to Pastaga for their weekend brunch. It was all quite good. The waiter brought us delicious butter\/white chocolate cookies as an appetizer bite. They were fantastic. The drinks were very average. The baked beans in my \ham and beans\ dish were good but the ham was very dry and bland and this is where I remove a star. My dining partners had the pulled pork benny which was very tasty, and the mushrooms on toast which was also quite good. The presentations were all very pretty. I asked the waiter how big the side of chopped liver (6$) was and he said small so we ordered 2, turns out they were pretty big and could've easily shared it since it was only a side. It was served on toast, covered in pickled onions and was quite good. The service was ok. I will come again and give it a shot for dinner. Oh- and decor and atmosphere is fantastic.</t>
  </si>
  <si>
    <t>their,good,delicious,butter\/white,fantastic,average,baked,my,good,dry,bland,My,which,tasty,which,good,pretty,big,small,big,good,ok,fantastic,6,2</t>
  </si>
  <si>
    <t>zG2iOXxltxOYsI1kgJ2HyQ</t>
  </si>
  <si>
    <t>OoOpg6jWz4lxjlAvgHT8wQ</t>
  </si>
  <si>
    <t>Great lunch special, friendly and fast service, delicious makis and good miso. Very cute decor and great location. I will be coming back that's for sure.</t>
  </si>
  <si>
    <t>Great,friendly,fast,delicious,good,cute,great,sure,</t>
  </si>
  <si>
    <t>38ZjE5F0SZLJJc3BpfBhyg</t>
  </si>
  <si>
    <t>fVF5wayDyY6ZR5oJB1IK3g</t>
  </si>
  <si>
    <t>This is the third time I've been to Lawrence for brunch and I've never been disappointed. The food is fresh, hearty and you can tell the dishes are still made with love. That's what makes it the tastiest. Cocktails are meh. We wanted oysters for brunch and they pulled some out for us even though they weren't on the menu. Very cool. The scone is to die for. Service is A+. This is a 4.5 star review. I'll be back!</t>
  </si>
  <si>
    <t>third,fresh,hearty,tastiest,cool,4.5</t>
  </si>
  <si>
    <t>Wwm2yFP2-cjanJ_1j_gpWA</t>
  </si>
  <si>
    <t>JryHF5fxQHx-zRqfhyp8AA</t>
  </si>
  <si>
    <t>I can't believe I have never reviewed la Sala Rosa. Although I have been to many shows at its venue, in this review here, I am reviewing the restaurant. I'm very impressed that over the years, the food quality at Sala hasn't changed, there is still passion there. It's a 5-star restaurant. 5-star attentive staff who know exactly what they are doing, 5-star entertainment on Thursday nights with a live flamenco show while you eat!! 5-star original atmosphere where you feel cozy, comfy and yet part of the action. 5-star price-quality ratio (it's cheap!). And, most importantly, 5-star food. Tapas galore. Try the croquettes, the fried goat cheese &amp; honey, the melt-in-your-mouth mussels and use bread to soak up all the delicious sauces. Order anything, it will be good. They also have a big back room that can host huge parties. After dinner, you can head upstairs where they have a live venue hosting bands.</t>
  </si>
  <si>
    <t>many,its,impressed,5-star,5-star,attentive,5-star,live,flamenco,5-star,original,cozy,comfy,5-star,cheap,5-star,your,all,delicious,good,big,that,huge,live,</t>
  </si>
  <si>
    <t>pJe4Hvk3DBnNxC5nzf01PA</t>
  </si>
  <si>
    <t>2gUbgbdJ7IFSbicBXlSchw</t>
  </si>
  <si>
    <t>L'Express is your classic French bistro, and nothing less. The service is the best you can get. They have an extensive menu with classic dishes such as tartare. Everything they make is simple but perfectly executed and this is why they maintain a 5-star rating, year after year. I cannot even recommend specific menu items because everything on the menu is perfect and beautiful, simple and classic. No experimentation here. The basics, and the basics done well. There aren't some items that are better than others. Go in, sit down, and enjoy every bite of whatever you may order!</t>
  </si>
  <si>
    <t>your,classic,French,less,best,extensive,classic,such,simple,5-star,specific,perfect,beautiful,simple,classic,that,better,whatever,</t>
  </si>
  <si>
    <t>faKP3mpajQIOJ46HgMbE9g</t>
  </si>
  <si>
    <t>OGJkZG-jCRjHRxuZ3-yZwQ</t>
  </si>
  <si>
    <t>I've been back to Omma 2-3 times and I really like it there now, I think you have to choose specific items on the menu to have a good experience. I would go with their chicken wings as an appetizer, and the bibimbap or the bulgogi as a main.</t>
  </si>
  <si>
    <t>specific,good,their,2,3</t>
  </si>
  <si>
    <t>dA58nwNSRiP5r0gP48FE7Q</t>
  </si>
  <si>
    <t>Fe7BcdqP3TdAFkEdZSD1DA</t>
  </si>
  <si>
    <t>Delicious hot dogs! All they have on the menu is hot dogs and fries (poutine by default) and I love it. It's classic and old school, super friendly and incredibly fast service. The dogs are tasty! The poutine is average.</t>
  </si>
  <si>
    <t>Delicious,hot,hot,classic,old,friendly,fast,tasty,average,</t>
  </si>
  <si>
    <t>vnXukZ_gw7jNE6ZBYB4EUg</t>
  </si>
  <si>
    <t>iBihgoxc6Ot7m2D4D3z0QA</t>
  </si>
  <si>
    <t>So I was trying to get into this place. But there was a limit on the number of people allowed here since the last soccer game was on. The lady was a bit snippy in the way she turned customers down. She could've been more friendly. My friends already had a table reserved with 2 empty seats waiting for us. Finally after talking to the manager and having to show him the 2 empty reserved seats, we got to enjoy the ambiance. \n\nThe place looks inviting. The server made up for the poor introduction to the place. The server was excellent- friendly, quick, and responsive! Thank you! Then I had hot coffee with a warm blackberry cobbler. I thought I was going to get a slice, but I was pleasantly surprised with a cute individual mini pie. It was sooo good!</t>
  </si>
  <si>
    <t>last,snippy,friendly,My,empty,empty,reserved,poor,excellent-,friendly,quick,responsive,hot,warm,surprised,cute,individual,mini,good,2,2</t>
  </si>
  <si>
    <t>Sl7R_SgwgGJmnTyG2lGSdg</t>
  </si>
  <si>
    <t>I always end up ordering the same thing here....truffle mushroom Swiss chicken sandwich!! It's soo good! I had a nice big serving of chicken that was juicy and flavorful! Order it and you won't be disappointed :)</t>
  </si>
  <si>
    <t>same,Swiss,good,nice,big,that,juicy,flavorful,</t>
  </si>
  <si>
    <t>BQ78QsQ4AD2wzaYXBfszXw</t>
  </si>
  <si>
    <t>XUlQ4BVoZH6rnAT40cYGOQ</t>
  </si>
  <si>
    <t>Busy brunch time! Nonetheless, breakfast on the patio was nice! I had some tasty bacon with egg whites, toast, and some fruit. Oh and I also tried some fluffy blueberry pancakes! Overall a delicious simple breakfast dish! The mixed fruit was not as fresh though.</t>
  </si>
  <si>
    <t>Busy,nice,tasty,fluffy,delicious,simple,mixed,fresh,</t>
  </si>
  <si>
    <t>Ihw_LdwNQ976hzv8Pmy9UA</t>
  </si>
  <si>
    <t>VZbir-d9wd_Vp4sgeTVcCA</t>
  </si>
  <si>
    <t>I only wish more locations were available!!!  The place is cute and cozy with seating spots outside as well.  The staff members are friendly and pleasant. \n\nSo far every hot coffee latte I've experienced here have been amazing from first sip of foam to the last drop - literally bottoms up! I have been drinking the almond Cinnamon bun latte. It might be on the sweet side for those without a sweet tooth. Nonetheless, no bitter bite to the coffee.\n\nThey actually sell cinnamon bun coffee beans.  \n\nI'll be back to try some iced coffee!\n\nOh - I was not offered a punch card initially, but don't forget to grab one. You will make use of it. Buy 9, get the 10th free. :)</t>
  </si>
  <si>
    <t>more,available,cute,cozy,friendly,pleasant,\n\nSo,hot,amazing,first,last,sweet,sweet,bitter,bun,iced,free,\n\nI'll,one,9</t>
  </si>
  <si>
    <t>U9a9wdTxe8fSFfczxPXXsA</t>
  </si>
  <si>
    <t>qnyTJ39UXke3aAS0gdWsww</t>
  </si>
  <si>
    <t>This is one of the larger looking Whole Foods...like a Disneyland, but for food lovers alike!  It can be difficult trying to figure out where to start because of the endless options. Love!!\n\nOn to my dinner review. So \trying\ to be somewhat healthy, I was going for the all-salad approach, but ended up with a mosh pit salad consisting of several items from the salad and \hot stuff\ bar.  They didn't necessarily match in flavor, but here's the list of what I threw together: kale, romaine, spinach, edamame, quinoa, chicken, cranberries, sliced almonds, artichoke heart, black olives, garden tofu, BBQ tofu, corn, sweet potato, butternut squash, Brussel sprouts, pork shoulder, Mac and cheese, fresh mango bits,shredded cheese, and I think that was it. \n\nOut of all of that, the 2 items that were disappointing were the artichoke hearts (couldn't chew it all) and Brussel sprouts (almost raw to taste that I couldn't finish biting through one). \n\nThe Lava cold press juice was quite refreshing. $5 for a mix of orange juice and strawberries - just pure juice and not a bit of seed! \n\nLastly, the tres leches cake. This whole meal was split in half so I could have leftovers for the next days meal. The tres leches cake leftover portion was maybe 3 fork-size bites left. It was that good!</t>
  </si>
  <si>
    <t>larger,difficult,endless,my,healthy,several,\hot,artichoke,black,sweet,fresh,shredded,that,disappointing,artichoke,raw,cold,refreshing,orange,pure,whole,next,good,one,2,one,5,3</t>
  </si>
  <si>
    <t>vl1kw7uwyOE_cR-TZtrHYg</t>
  </si>
  <si>
    <t>vjaHGc25CcyNPZTbjDa7Ww</t>
  </si>
  <si>
    <t>What can I say?  A fan at first sight!  Patio presence!  \n\nImmediately the option of outside was my only requirement because I heard the food here is incredible.  So here we are.  We ordered a sandwich and a specialty dish off the Vig menu.  \n\nThe first was the Vanilla braised short rib tacos - on flour tortillas w\/Asian sweet glaze, house made Kimchi, spicy aioli and crispy shallots ($15).  I thought the flavor had a good mix of flavor and balance with the sweet Asian glaze on the short rib counterbalanced with the Kimchi spice and subtle flour tortilla and then finally an added crunch from the fried shallots.  Definitely squeeze some lime juice onto your taco because there's a lot of sweetness in the glaze.  Overall a yummy taco.  \n\nThe second dish was the Prime Vig Dip - sliced medium rare beef, smoked gouda, grilled onions, chipotle mayo au jus ($14).  Oh and also with an included side - onion rings today.  The onion rings were huge and expected to taste just as it would....greasy goodness.  The sandwich was meaty and moist and really worked nicely with the melted cheese and sauce.  You can't go wrong with sauce and especially if cheese is one of the ingredients in a sandwich.  Dipped in the au jus.... mmmmmm.\n\nThese were great suggestions!!  I would love to come back and try another top 2 entree.</t>
  </si>
  <si>
    <t>first,my,only,incredible,first,short,sweet,spicy,good,sweet,Asian,short,subtle,your,yummy,second,medium,rare,huge,melted,wrong,au,great,top,15,14,one,2</t>
  </si>
  <si>
    <t>zQLRzlMhx_zM1AQikAypgA</t>
  </si>
  <si>
    <t>NAPuzJcanOp91dE4GXPOow</t>
  </si>
  <si>
    <t>What an inviting atmosphere I must say!  I kinda felt like I was in California.  It reminded me of a place in Hollywood where you would be day drinking with dancing and craziness and punchbowls of ETOH.  \nAhhhh too thirsty in this AZ heat!  Must drink water!  Two of us ordered one of their fruity teas and 2 ordered cocktails.  I wasn't a huge fan of the tea.  I felt like I wanted to put in tablespoonfuls of sugar to cover that bitterness, but went with one sugar packet.  \nWe did share a moundful of haystack fries drizzled with buffalo wing sauce and blue cheese.  The portion size really was amazing! - couldn't finish it amongst 4 hungry ladies.  The fries were all nice and crispy though!  \nThen I ordered the basic avocado toast $8:  smashed avocado on grilled bread with a fried egg and a side of fruit.  Additional $3 for bacon.  I thought that the 1-inch grilled bread was way too big for the amount of smashed avocado.  I could barely taste the avocado!  I wish there was a moundful of avocado.  I liked the egg on there, which actually came out more like sunny side up vs fried.  No biggie.  I had a plentiful mound of bacon!  But still wished for more avocado.  The fruit was ripe, fresh, and refreshing.  Overall, I think I enjoyed the atmosphere more than the food.  I'll have to try something else on the menu next time.</t>
  </si>
  <si>
    <t>thirsty,their,huge,blue,amazing,hungry,nice,basic,Additional,1-inch,big,which,sunny,plentiful,more,ripe,fresh,more,next,Two,one,2,one,4,8,3</t>
  </si>
  <si>
    <t>ba2W6J8KgyZNAOaekSUOzA</t>
  </si>
  <si>
    <t>Y6jJoSyuV5EZCk64CrGY2A</t>
  </si>
  <si>
    <t>Ok not gonna lie....we gotta yelper here...literally!  But what's pleasure without pain?...in any area. But it's a 5-second ish pain. I've gotten just a few areas done. How does it feel? Well if you were punished as a kid with a skinny tree branch, it kinda feels like that.  Or I would describe it as rubber bands snapping back at your skin....buttttt just depends on how far that rubber band was stretched back. Each area responds to pain differently. And also depends on how wimpy you are. You will cry less if your hair is shorter, thinner, and lighter.  \n\nAdjustments are made dependent upon your skin type. Make sure you do not tan in areas where you'll be getting laser done. Everyone's results are different. You have to get it done about 6 times roughly. I have had to do more than 6 times, which means it's 50% off thereafter. You are in and out the door in 5 minutes. \n\nThe techs here are pretty good at what they do! So just sit back, relax, and pray you will not be the guy next door who was a true yelper!! I couldn't help but giggle and LOL. He was yelping a few times! (Sorry! Not sorry!!) But props to him!!! I wonder what he got done!!?!?\n\nBut really it's not that bad!! Let me know how yours goes!</t>
  </si>
  <si>
    <t>5-second,ish,few,skinny,your,wimpy,less,your,shorter,thinner,lighter,dependent,your,sure,different,more,which,good,next,true,few,bad,6,6,50,5,done!!?!?\n\nBut</t>
  </si>
  <si>
    <t>BRIJ2ThETV60Nx7tv2r5SQ</t>
  </si>
  <si>
    <t>UYf2EUbbPG-sL6sUtaIaAg</t>
  </si>
  <si>
    <t>I seem to make my way here more often than I should. This is totally helping my diet goals. It's just always on my way to a store. And why not stop in to get my monthly piece of muffin top accessory. \n\nI came here a few times and appreciated the service here. Simple as that. Awesome! Thanks for being sweet-tooth worthy!! \n\nI would recommend the hazelnut pieces and the hazelnut trufflelattas. They blend only one piece of chocolate in the dessert itself - 3 would be perfect. This is my favorite because it's not overpowering in chocolate content for a chocolate type of dessert and the hazelnut just gives it that extra oomph and texture. And the chocolate itself is quality. You can definitely tell the difference from European chocolate to American chocolate. I was given Swiss chocolates coming back from Switzerland and it was so heavenly. I had to spread the tin can of chocolates over a 2 month period. So anyway, I come back home to the states and my coworker asked if I wanted a some Hershey bar. I said no. Then later I tried it...tasted like dirt!! \nMoral of the story - Go European if you can.</t>
  </si>
  <si>
    <t>my,my,my,my,monthly,muffin,top,few,Simple,sweet,worthy,perfect,my,favorite,extra,European,American,Swiss,my,European,one,3,2</t>
  </si>
  <si>
    <t>wLXw5g4CgvzL2HHanS7bmQ</t>
  </si>
  <si>
    <t>DncyhhT6-T-_g961pbEftA</t>
  </si>
  <si>
    <t>Oh Southwest, Southwest, Southwest....I remember when we used to be BFF status. You used to be extra cool. I remember when you used to give me a free flights to almost anywhere in the USA for flying together so frequently. It was good times to New York and Miami! Now you put me on a point status and limit me to certain mileage destinations (nickel and diming me now....I get it...hard economic times....me too!) I am not a huge fan of the point system. \n\nAnd you used to feed me peanuts and pretzels and drinks. You still do, but there were times when you forget about me when I asked for pretzels and my stomach was grumbling. It's okay. I forgive always! \n\nAnd your drink coupons you gave me used to be nice and cute because they didn't expire. Now you cap that at a year. An expiration on our status. Sometimes dry spells happen and I can't use it in a year. No biggie. \n\nI love that you have the free check-in baggage! Thanks for keeping that between us! \n\nI still have the metal luggage tag you gave me for the number of years we have been together. The strand broke, but it's preserved...I didn't forget. \n\nK.I.T let's get together like the good old days!\n\nXoxo</t>
  </si>
  <si>
    <t>extra,cool,free,good,certain,hard,economic,huge,my,okay,your,nice,cute,our,dry,that,free,good,old,</t>
  </si>
  <si>
    <t>sZfVzPXUV3N3YZq2UMGeDA</t>
  </si>
  <si>
    <t>g-I48SaHtdIGR5ZEoVeNFw</t>
  </si>
  <si>
    <t>The sushi is dirty cheap and good enough for the price.  I can't complain. The nigiri sushi is gigantic and will definitely fill you up fast but the fish is often wet from rushed thawing.  Again, for the price I can't complain.  I CAN however tell you that this service is pretty much the worst in the valley.  I'm not sure if these are just innately terrible servers or they could care less about you because they  have plenty of business that they don't need to please anyone.  The service is extremely slow, very disorganized, uncoordinated and just plain bad. I've been going there for awhile and the service has not gotten better and in fact it's gotten worse.   There are too many places in the east valley for good sushi to have to come here and beg to get your food\n.\nUpdate:  I went back recently and found it to be refreshingly nice to be left alone.  The servers are barely there except to take the order and bring you the food. I guess I will return after all if I just want to be left alone.</t>
  </si>
  <si>
    <t>dirty,cheap,good,gigantic,wet,worst,sure,terrible,less,that,slow,disorganized,uncoordinated,bad,better,worse,many,good,your,nice,</t>
  </si>
  <si>
    <t>4N4xJSn2XdSWBLBy3qfsqQ</t>
  </si>
  <si>
    <t>5nZVVPO_cYH9aQeClTP9zA</t>
  </si>
  <si>
    <t>This is a place where non famous people act like their famous and want to be seen.  It cracks me up every time I see someone eat there and still wearing their sunglasses.  Earth to Scottsdale, this is not LA and never will be.  Look at me, I had lunch at Sauce!  Makes me laugh every time.  I went to the Sauce in Phoenix and it was deicious.  Solid quality, fresh salad and pizza.  However, this Sauce in Scottsdale can be described as average and inconsistent.  I like the cucumber, tomatoe, feta salad.  I got it  2 times and both times were BATHING in dressing.  The balsalmic was so overly proportioned that I actually felt my stomach pH drop another 2 points.  I didn't complain because as I look behind the counter, there was no chef  nor sou chef therefore absolutely zero quality control.  Its only saving grace is that it's across the street from the mall and if you're famished then you can grab a bite.  which is what I did.  I think I'm going to have to stuff half a of head of lettuce in my purse so I can avoid going there out of hunger desperation. I have to clarify that I do that as well, I goto restaurants to be seen and feel cool but I do it in LA at places like The Ivy.  At least my ridulousness is justified when the Hilton sisters were eating their salads next to me.</t>
  </si>
  <si>
    <t>non,famous,their,famous,their,deicious,Solid,fresh,average,inconsistent,feta,proportioned,my,Its,only,which,half,my,cool,least,my,their,2,2,zero</t>
  </si>
  <si>
    <t>rPURAE62ev1WKA8H57A0dQ</t>
  </si>
  <si>
    <t>0C1ME-oi2GtsHr8xsV9fsA</t>
  </si>
  <si>
    <t>Cyclo is pretty cool.  Here you will find the most stylish, eclectic and entertaining hostess Justina, the most expensive pho EVER (a huge bowl never costs more than $6 in CA), and the entire Intel staff.  Sometimes I'm the only there w\/o a badge.   My favorite here is the BYOB option.  The Pho is excellent, not $11 excellent but if I can drink my cabernet with my pho...hey no complaints here.  Spring rolls are the best I've had anywhere because the beef strips are actually grilled and it makes all the difference. The chili green beans and lemongrass chicken are signature dishes and are consistently well made.  They also made the food LIGHTENING fast which can make you feel rushed... because a nice bottle of red should never be rushed.  The place is small so go on downtime if you can to avoid standing outside and staring at the irresistible view of Basha's Grocery across the street.</t>
  </si>
  <si>
    <t>cool,stylish,eclectic,expensive,huge,more,entire,only,My,favorite,excellent,excellent,my,my,best,all,chili,green,which,nice,small,irresistible,6,11</t>
  </si>
  <si>
    <t>pOt9J0SyoKJM0pk6ByPy5g</t>
  </si>
  <si>
    <t>6ANVuBMmpkXpFd5Hzkn4_Q</t>
  </si>
  <si>
    <t>Delicious!  And...possibly the most beautiful looking Chinese restaurant I've ever been to.  It's not cheesy at all...thank god...I didn't think it was possible.  Of course the dim sum and chow-funs are cheap as hell and delicious in SF chinatown but this is the Wynn...things simply aren't gonna be that cheap.  The food honestly is very very good!  The dim sum is pricey but you just can't complain because it is SO good and so darn pretty to look at.  No screaming ladies raiding the restaurant with their reckless driving of the carts.  And for once I don't have to SCREAM and practically attack each dim sum cart to get my hands on something I want.  Service is cordially, prompt and just right.  I had a mimosa and it was so nice to have them open the champagne bottle in front of you and pour the drink right there.  Ahhh...delicious chinese food in a beautiful setting with actual service....Wynn always amazes me!\nP.S.  Don't go in if you can't bring yourself to pay more than $20 a person for chinese food...it's just not that type of restaurant.</t>
  </si>
  <si>
    <t>beautiful,Chinese,possible,dim,cheap,delicious,cheap,good,dim,pricey,good,pretty,their,reckless,dim,my,prompt,mimosa,nice,delicious,chinese,beautiful,actual,me!\nP.S.,more,chinese,20</t>
  </si>
  <si>
    <t>LPzGvym2sfFMypzican7mw</t>
  </si>
  <si>
    <t>2dOS56h2QueEIDAdP9-1TQ</t>
  </si>
  <si>
    <t>Can it be? A vietnamese pho restaurant that is clean and looks presentable?  All the ones I've been to in CA and here are ghetto (that's kind of how I know it's authentic)...but this one surprised me.  It looks really  modern and clean.  I didn't see any buddha statue nor strange paintings hanging crooked on the wall.  The service is prompt and cordial.  The Bun Bo Hue is good but I have to say Dragonfly is better (but here you don't have to wait 30 minutes for your food) so...good enough for me.  I got the dry vermicelli with grilled pork...fresh, yummy, and the pork is grilled to perfection. I like the pork here b\/c they still have a little fat on it so it's not so dry and shriveled up.  The iced coffee is STRONG and DELICIOUS.  I used to be a sucker for the drip system and mixing it up but now I just want it done already so I can drink it w\/o the mess.  Most of the drip systems are recycled coffee anyhow so I don't need to be reminded of it.  Like I said, it is STROOOONG, and THICK...more like condensed milk with a side of coffee..haha.  I had to add a little water to it.  My kidneys felt backed up after the 1st sip.  I will definitely be back.  It's very reassuring when the entire restaurant is vietnamese customers...you just can't go wrong.  Cyclo would be the exception to this rule, but that's cuz asians can't bring themselves to pay $10 for a bowl of Pho.</t>
  </si>
  <si>
    <t>vietnamese,that,clean,presentable,All,modern,clean,strange,crooked,prompt,cordial,good,better,your,good,dry,fresh,yummy,little,dry,iced,STRONG,Most,little,My,reassuring,entire,vietnamese,wrong,30,10</t>
  </si>
  <si>
    <t>yzWXewEPwtXZRLFT9Hr4Gw</t>
  </si>
  <si>
    <t>Fv3HvJPQYqfmniTgtIQJzA</t>
  </si>
  <si>
    <t>This is my all time favorite coffee shop.  I love coffee, all things coffee and I could be in a coffee shop all day if I could.  It is cozy, intimate, the owners are very friendly and inviting.  You don't feel rushed if you take your time there reading a book or blog away on your laptop.  The muffins here are simply divine and addicting.  The cran-orange muffin is SOOOOOO moist and prefectly sweet and tart, it's totally worth a few extra inches around the waist.  Something about the head Chef (Jean I believe is her name) dressing up in her professional chef garb is so cool.  I don't care for their plain coffee as much but their lattes and espresso drinks are well made.  They can do whatever you want...bring on the 16 worded drinks you order at starbucks and they can make it for you sans \tall, grande and venti\ of course.  Great breakfast on weekends and the fruit plate lives up to is $5 charge.  Love this place and so glad we have such a eclectic coffee shop amongst all the chains that have dominated the east valley.</t>
  </si>
  <si>
    <t>my,favorite,cozy,intimate,friendly,your,your,divine,cran,moist,sweet,tart,worth,few,extra,her,her,professional,cool,their,plain,much,their,whatever,Great,glad,such,eclectic,all,that,16,5</t>
  </si>
  <si>
    <t>GIJOcUw8E-tEaH_G7R2HVQ</t>
  </si>
  <si>
    <t>x9HvTsA83c5r-muemxw_9A</t>
  </si>
  <si>
    <t>I I was very surprised at the quality of the food and the taste.  I absolutely LOVED their red curry.  The coconut milk was light w\/o the digusting chunks that you see so much at bad thai restaurants.  The vegetables were fresh and crisp and chicken dry yet tasty!  I can't give this place more than 3 stars however because when I asked for soft tofu in the curry they said they don't do that, they can only offer fried tofu.  It was so so absurd that I was just so stunned, so I asked \well ok...how about giving me the tofu that you use BEFORE you fry it\. She said well we don't do that.  lol...it was so OBNOXIOUS because I have gotten soft tofu at every Thai restaurant I've gone too on west coast and east coast and even at the THAI TEMPLE IN LA!!!!  Gimme a break.  The last thing I wanted to mention was that service is very very very minimal which is fine with me.  But I did see a couple wait over 15 minutes for someone to come take their order and they were so fed up they got up and left.  The workers there didn't even bother to go after them and apologize.    I doubt I'll be back.  Way too many good places to try.  Too bad because I really like their flavoring and spices.</t>
  </si>
  <si>
    <t>surprised,their,red,light,that,bad,thai,fresh,crisp,dry,tasty,more,soft,absurd,stunned,that,OBNOXIOUS,soft,west,east,last,minimal,which,fine,their,fed,many,good,bad,their,3,15</t>
  </si>
  <si>
    <t>5rjNEBYIzcRo2aNGmCuMJQ</t>
  </si>
  <si>
    <t>M9gwHW1oIiIqjdT76yOBDA</t>
  </si>
  <si>
    <t>This place deserves 5+++++ stars.  I must admit...I went in there with low expectations thinking it was just ANOTHER steak house with a killer view and yet very mediocre food. What a pleasant and delicious surprise. I don't usually dwell on the decor but this place is an exception.  The restaurant has such expansive view of the Phoenician grounds that you almost have to take deep breath and take it all in.  Interior decor is done very subtle and soothing without sacrificing elegance.  We sat by the panoramic window and it was very nice.  Eh Em...now.. on to the the food.  Foi Gras appetizer is a sure winner and had a very interesting &amp; original presentation.  I appreciated that.  Hanger Steak...you're thinkin $18...probably will be just bleh. NO WAY!  It was cooked to perfection, juicy, flavorful, tender and just darn GOOD!  It also comes with 4 different sauces so you can explore a little bit.  Service was more than adequate without being intrusive.  Granted there are no ballet trained waiters pirouetting around you like French Laundry.  However, I did had my napkins refolded each time I got away from the table and my water glass was never more than half empty.  The manager came by and checked on us...a very nice touch.   I absolutely loved this place.  You won't be disappointed.</t>
  </si>
  <si>
    <t>low,mediocre,What,pleasant,delicious,such,expansive,Phoenician,deep,Interior,subtle,soothing,panoramic,nice,sure,interesting,original,you're,juicy,flavorful,tender,GOOD,different,little,more,adequate,intrusive,my,my,more,empty,nice,5+++++,18,4</t>
  </si>
  <si>
    <t>N7M0zxptiQd8MyIrrtnW9g</t>
  </si>
  <si>
    <t>This place is AWWWWWEEEEESSSEOOOMMMMEEE!!! I'm so happy to have found it.  I'm not here to review the rest of the menu because I don't think it matters...all that matters is how are the darn wings right?  Well let me tell ya! They are stupendous!  They are just the right bite size (I hate those HUGE wings) and they are steaming hot and juicy.  They have a large variety of sauces from mild to their famous \Blazin'\.  Well I eat super hot so I went staight to the \Blazin\.  I was so afraid that it wouldn't live up to the hotness level that it claimed but NOPE...it was HOT.  I was sweating all over and fidgeting in my seat from the spicyness  but it was also deeelicious too.  So if you like super hot wings that actually taste good too...you have come to the right place.</t>
  </si>
  <si>
    <t>happy,that,right,stupendous,right,hot,juicy,large,mild,their,famous,hot,afraid,that,HOT,my,deeelicious,super,hot,that,good,right,</t>
  </si>
  <si>
    <t>ss5ML8lug51iv-zLH_K5ZQ</t>
  </si>
  <si>
    <t>Ng4fsgtN2RABco_z_NkeoQ</t>
  </si>
  <si>
    <t>Awesome company.  I'm always amazed and surprised to meet small businesses who are honest with integrity these days.  I had a dead something trapped in my master closet (I have experience from previous house) but before I had it done, Critter Ridder did a comprehensive attic and exterior inspection to find the problem.  He was professional, punctual, knowledgeable and honest.  I've dealt with so many shady \technicians\ who are just salesmen in dirty uniforms; but not Critter Ridder.  He wrote up his estimate, explained it in detail and gave me to option to either proceed with the house proofing or take my time and decide on my own time.  Zero pressure.  Zero gimmick.  I told him I need to think before making a decision and he said \alright!\.  None of those \but if you sign up TODAY you save $ sale pitches.\.   \n\n I will most likely go ahead with them but couldn't' wait to write a review to praise the good honest work this company does.  I will followup with an update once we're done with the proofing process.</t>
  </si>
  <si>
    <t>Awesome,amazed,surprised,small,honest,dead,my,previous,comprehensive,attic,exterior,professional,punctual,knowledgeable,honest,many,shady,dirty,his,my,my,own,\alright!\.,pitches.\.,good,honest,Zero,Zero</t>
  </si>
  <si>
    <t>4HNtSUfYe5CMbyy5SZXlIg</t>
  </si>
  <si>
    <t>mMjsv0EY9tC9wQr-tCq_ng</t>
  </si>
  <si>
    <t>I purchased a Groupon Now for a massage, to be redeemed before 9 PM. I called for nearly a half an hour and received a busy signal on their line. Finally the receptionist picked up and said she would call me right back. A half an hour later I called to follow up and they said that their massage therapist was not working that night. So, I basically wasted an hour of my time trying to get a hold of them based on a Groupon that they posted to generate business.</t>
  </si>
  <si>
    <t>busy,their,half,their,my,that,9</t>
  </si>
  <si>
    <t>gnNWyQ3kh16Er0MFur8Frw</t>
  </si>
  <si>
    <t>hcBPTka0KJy-AIui5zIN0Q</t>
  </si>
  <si>
    <t>Great service... Very attentive. My wife and I interviewed numerous DJs before we met and immediately hired DJ Shai for our wedding. You can trust him to incorporate the musical and themes you want as well as keep the party going.</t>
  </si>
  <si>
    <t>Great,attentive,My,numerous,our,musical,</t>
  </si>
  <si>
    <t>5OeSRwRUkW0xY3ukylcaeA</t>
  </si>
  <si>
    <t>yfxDa8RFOvJPQh0rNtakHA</t>
  </si>
  <si>
    <t>Quick and Quality. Food was tasty but the service was a little rushed. Highly recommend the tofu spring roll.</t>
  </si>
  <si>
    <t>tasty,tofu,</t>
  </si>
  <si>
    <t>q7qTKfaoSd68GqIYaqty9g</t>
  </si>
  <si>
    <t>Kn8nZztS41bKfSOHedqX3g</t>
  </si>
  <si>
    <t>Wonderful place to take the kids on a Saturday morning. The staff was very friendly and helpful, and the prices were very reasonable.</t>
  </si>
  <si>
    <t>Wonderful,friendly,helpful,reasonable,</t>
  </si>
  <si>
    <t>VRshZlN36z_WA4REJ9aMHg</t>
  </si>
  <si>
    <t>0sIppXHcTTOze6cH5e1ihw</t>
  </si>
  <si>
    <t>Reasonable prices, quality service and very quick. They also have a bridge where you can stand and see you car go through the car wash.</t>
  </si>
  <si>
    <t>Reasonable,quick,</t>
  </si>
  <si>
    <t>ms-uLheIbwbAQgcBcwlBBA</t>
  </si>
  <si>
    <t>4oxLboB6UEcBxRwEjMrXag</t>
  </si>
  <si>
    <t>Great location to spend a few hours in the morning on a sunny weekend. Tip - make sure to walk around the park and check out the grassy knoll area before settling on a location.</t>
  </si>
  <si>
    <t>Great,few,sunny,sure,grassy,</t>
  </si>
  <si>
    <t>AUIyuGSoFExyLIah1zoIOw</t>
  </si>
  <si>
    <t>DR30lzIHVTF6xhyMI-3IlQ</t>
  </si>
  <si>
    <t>NJA is a Las Vegas staple - I've been going here for years and have never been disappointed. The auctions are fun and the staff is helpful and patient. The place is much larger than you would expect so make sure to give yourself time to explore the different rooms.</t>
  </si>
  <si>
    <t>fun,helpful,patient,larger,sure,different,</t>
  </si>
  <si>
    <t>OVLoaSs0lAEzWdGWr7cEMQ</t>
  </si>
  <si>
    <t>My wife and I tried this place for the first time on a Sunday night. The service was very good, but it took a long time for our food to come out. However, the staff was very attentive and refilled the pita and bread plates and made sure that our drinks were always full. The beef kebabs and Gyro were better than expected.</t>
  </si>
  <si>
    <t>My,first,good,long,our,attentive,sure,our,full,better,</t>
  </si>
  <si>
    <t>DoHCUASn10i915cajiSnRw</t>
  </si>
  <si>
    <t>z_46RY-L3vcMrH3-wxCp9w</t>
  </si>
  <si>
    <t>Average local sushi spot, with friendly, but cheesy chefs and a few unique options on the menu. Overall - the interior of the restaurant needs improvement and the price is too high for their AYCE as compared to the service, variety and quality of nearby sushi restaurants. I'll probably go back and update this review in a few months. (3 Stars) - updated as service and options continue to improve. Nice to see a local place continue to grow.</t>
  </si>
  <si>
    <t>Average,local,friendly,few,unique,high,their,nearby,few,Nice,local,3</t>
  </si>
  <si>
    <t>odtiPcjJuM8-7sTtvRunnQ</t>
  </si>
  <si>
    <t>p-5u8qhYmB-IcTaQcq2_pw</t>
  </si>
  <si>
    <t>If you want to get bad service, if you want to wait 25 mins to get a smoothie, and listen to gangster rap while waiting, this is the place.</t>
  </si>
  <si>
    <t>bad,25</t>
  </si>
  <si>
    <t>Nw5IdFO6D-StRJNKaGZ51Q</t>
  </si>
  <si>
    <t>_sOni_t0FvAQuUDBEGe3Gg</t>
  </si>
  <si>
    <t>This is just another trash bar in downtown. The service was so bad we did not even get past the first drink. Not only was the place dirty it smelled the way it looked. We decided to have a beer and play darts but, that was a mistake. They give us 6 of the same yellow darts which fall apart in your hand and act as though they are a gold. I went up to explain that we needed another dart cause they are falling apart one of the tips bounced somewhere in the bar. I was told not only am I not getting another dart but if I don't find the tip, I'm not getting my drivers license back. We immediately handed the darts back, demanded the license and left. There are much better places to spend your money.</t>
  </si>
  <si>
    <t>bad,first,dirty,same,yellow,which,your,my,better,your,6,one</t>
  </si>
  <si>
    <t>7Yvi2eCEwTh-xO60AViKLg</t>
  </si>
  <si>
    <t>mvbQX1jHHHGlOWfMWJJ-bw</t>
  </si>
  <si>
    <t>What a little Cave Creek Gem. Great food! I love the crepes both sweet and savory. I took one star away because the person serving you is also the cook which makes service really slow. Other than that I have nothing but great things to say.</t>
  </si>
  <si>
    <t>little,Great,sweet,savory,which,slow,Other,great,one</t>
  </si>
  <si>
    <t>Ek-akBFW6vQy-roM57aPUg</t>
  </si>
  <si>
    <t>lpYFsXFrojiBZ1kbWR2lZw</t>
  </si>
  <si>
    <t>Four peak's is an awesome restaurant. I can not say enough about the place. I have been to all of the locations at least 100+ times. The food is clearly, designed with care and the beer is always great. Being a long time fan, I had to read the negative reviews and I can see some merit to what is being said. These are the reasons I removed one star. Sometimes you get an ditzy hostess or server that makes you feel not very important but it is rare and management watches closely. I have also had a flawed meal here and there. I think the food costs were getting cut and the cooks were getting lazy. Being around and at such quality for so long has taken a bit of a toll on Four Peaks. Still love it and will go until I don't.</t>
  </si>
  <si>
    <t>awesome,great,long,negative,ditzy,that,important,rare,flawed,lazy,such,Four,100,one</t>
  </si>
  <si>
    <t>goLO3FXKopHMQvYP6yYAkg</t>
  </si>
  <si>
    <t>fxkqaZgPUVrs1Tgdnrec1w</t>
  </si>
  <si>
    <t>My company hired Galbut to handle a contract situation and they did a great job. It was resolved in just a couple days with minimal cost. The other side backed off immediately Thanks.</t>
  </si>
  <si>
    <t>My,great,minimal,other,</t>
  </si>
  <si>
    <t>BnBPfvjcrB6oFuln-JcSKA</t>
  </si>
  <si>
    <t>GY_1atSND8PlugLB1K7jLA</t>
  </si>
  <si>
    <t>This owner is the most inconsiderate jack wagon you have ever met. I ran into this company while driving down Pima. The driver was driving crazy so I decided to call it in to his managers because I could see he was texting and driving a huge Commerical truck. The operator did absolutely nothing to address the situation and while I was on the phone with his corporate the guy pulled up to me at the light to cuss me out. I told him it's not safe to drive and text and that I was on with his office. For which he responded I own the company so **** you. Stay away from these kind of people.</t>
  </si>
  <si>
    <t>most,crazy,his,huge,Commerical,his,corporate,safe,his,which,</t>
  </si>
  <si>
    <t>mWTC1dx7S5mGY6vjttTmUg</t>
  </si>
  <si>
    <t>nWr55hE4c_qT4tI9hq_AlA</t>
  </si>
  <si>
    <t>The worst branch on the planet after waiting 25 minutes I finally walked out. They only have one person I can ever help you. Whatever you do do not go to this branch.</t>
  </si>
  <si>
    <t>worst,Whatever,25,one</t>
  </si>
  <si>
    <t>6WsTvsLmQsNQDD_uZ6jGCA</t>
  </si>
  <si>
    <t>zDbRhfmrhXdXy1o8uKTrAg</t>
  </si>
  <si>
    <t>I like pei wei. This one is just ok otherwise they would have got 5 stars. You pretty much know what you are getting with this chain restaurant. This one seems pretty lax on their cleaning though. Multiple times now I have shown up and all the tables are dirty and filled with plates. Get with it management.</t>
  </si>
  <si>
    <t>ok,lax,their,Multiple,all,dirty,5</t>
  </si>
  <si>
    <t>mKJOU14Zms8PKGT-j1PzOQ</t>
  </si>
  <si>
    <t>Us14EY4DXvccutyt4rlrDg</t>
  </si>
  <si>
    <t>They have been the title company for my refi. They have all been very nice and either answered right away or called me back. I have not closed yet but the process has been easy. They sent a notary to my office. He was running a bit late but was nice enough to call well ahead of time to let me know and updated me when he was on his way.</t>
  </si>
  <si>
    <t>my,nice,easy,notary,my,late,nice,his,</t>
  </si>
  <si>
    <t>Qfb3cw3vzjgIB_fYCGDyDg</t>
  </si>
  <si>
    <t>XpyYSWF-8xi_aZ67RUuk2Q</t>
  </si>
  <si>
    <t>Food was good not great. Atmosphere was nice on the patio for brunch. My son enjoyed his scrambled eggs and being able to run around since it was not very busy. Saturday morning 10:30am.</t>
  </si>
  <si>
    <t>good,great,nice,My,his,able,busy,</t>
  </si>
  <si>
    <t>uRkUJw-mdn2XlUeNutxifw</t>
  </si>
  <si>
    <t>trO3z6jV3aQKIhM4ku3Wfg</t>
  </si>
  <si>
    <t>I can't tell you the quality of their work cause I have not yet hired them but they got me a price quick and were really nice. Update pending.</t>
  </si>
  <si>
    <t>their,quick,nice,</t>
  </si>
  <si>
    <t>5lf4ADHXoURAJFUGLJ2sRg</t>
  </si>
  <si>
    <t>cdPES0ZwjQq95UGysNL9iA</t>
  </si>
  <si>
    <t>Several days ago, another a\/c repair company had been in to look at our unit, and told me it wasn't worth repairing - they suggested replacement and quoted me $2670. \n\nSomeone I trust who knows HVAC said they were wrong, and recommended Benefit Air. They came out the same day I called, and fixed the problem for $180! \n\nBoth people I worked with (Mack on the phone and Chuck at my house) were wonderful, and I feel so good knowing that I've found a company I can TRUST.</t>
  </si>
  <si>
    <t>Several,our,worth,\n\nSomeone,wrong,same,my,wonderful,good,2670,180</t>
  </si>
  <si>
    <t>OGgCgCvIRr_TkXUHH_JWDQ</t>
  </si>
  <si>
    <t>DuNqApk82hjSeF2bJtlZtg</t>
  </si>
  <si>
    <t>After parking with Blue Sky, I will never go back to parking at the airport. Blue Sky is cheaper and more convenient! A shuttle driver meets you right at your car, and gives you a paper with your exact parking space location so you don't have to hunt for your vehicle when you return. When you come back, the shuttle picks you up at the hotel shuttle area and delivers you right to your car. Drivers and staff have all been very friendly!\n\nNote: I did have to call the first time to find them, because my GPS couldn't find the address listed on the site - turns out that address isn't the best to use when finding them. I suggest using the \directions\ link on their site, which will give you accurate directions to their location.</t>
  </si>
  <si>
    <t>cheaper,convenient,your,your,exact,your,right,your,friendly!\n\nNote,first,my,best,their,which,accurate,their,</t>
  </si>
  <si>
    <t>UCQuLIHHQX7QOkhVmUIF2Q</t>
  </si>
  <si>
    <t>KyUFj09bfowyddCuOTP4mg</t>
  </si>
  <si>
    <t>I truly wanted to love this place! I had the shrimp\/pork spring rolls and shrimp\/chicken vermicelli salad - both were quite good, with the exception of the rice paper and noodles tasting like they were rehydrated with unfiltered tap water (both had a weird taste). My husband's food, on the other hand, was terrible! He ordered #44 - the rice was extremely dry and chewy, the pork chop tasted ok, but was mostly bone and gristle, and the shredded pork was downright disgusting.</t>
  </si>
  <si>
    <t>good,unfiltered,weird,My,other,terrible,dry,disgusting,44</t>
  </si>
  <si>
    <t>hltb1ZzZi8M2cRCqKDi8nw</t>
  </si>
  <si>
    <t>sS__otwzn0INyR_5Dimfdg</t>
  </si>
  <si>
    <t>Don't miss the carne asada! I love the carne asada mini quesadillas.</t>
  </si>
  <si>
    <t>asada,asada,mini,</t>
  </si>
  <si>
    <t>ZjvaVeBcJjVU1HEyfQsyDg</t>
  </si>
  <si>
    <t>vyEetoXzGq9vBTWpOu85pQ</t>
  </si>
  <si>
    <t>Over-priced and overrated. Somewhere along the way, this chain started prioritizing the gimmick over the food.</t>
  </si>
  <si>
    <t>XfEIuzinukLflv6s2YS_2w</t>
  </si>
  <si>
    <t>cQnlPZZlq4qLLvFbvt6Jmg</t>
  </si>
  <si>
    <t>Yummy, fresh, and a nice variety available! \n\nDaily Donut is conveniently located, and about 100 times better than Dunkin Donuts' stale nastiness. I have to say - after trying the apple fritters at BoSa I'm \nruined for any other fritter, but absolutely everything I've had here has been tasty and fresh.</t>
  </si>
  <si>
    <t>Yummy,fresh,nice,available,better,stale,other,tasty,fresh,100</t>
  </si>
  <si>
    <t>xa95OZg14Httnx4vNXURtg</t>
  </si>
  <si>
    <t>5DE07H5AqElheAomHypKyw</t>
  </si>
  <si>
    <t>Thanks to Tom, I'm a Morehart customer for life!\n\nAfter \winning\ two free AC service visits from a *different* company, their tech recommended $700 in urgent repairs, threatening that my AC could shut down any second without the fixes. The whole thing felt sketchy to me (how did I even win this?!), so after getting a referral from a family member, I called Morehart. \n\nI first have to say .... TOM IS WONDERFUL! As I explained the situation over the phone, and read him the measurements provided by the other tech (only after I demanded that he give them to me), Tom advised that he was really doubtful the repairs were actually needed. I scheduled a service visit so he could come do a thorough check and confirm his suspicions.\n\nTom arrived promptly, and was extremely kind, courteous and conscientious. He explained everything thoroughly in ways I could understand, and without making me feel like a moron ((ahem-- last tech)). Not only did he confirm that the $700 in \urgent\ repairs were NOT needed, but he found a smaller repair that was actually needed ... apparently the other company's tech was too busy inventing expensive, fake issues to catch any real problems.\n\nIn addition to this fix, our exterior AC unit is now quieter and fully cleaned, the loud rattle in the attic unit is now gone completely, and I have confidence there are no leaks in the attic ductwork. All for $500 less than the other schmucks.\n\nThank you Tom!</t>
  </si>
  <si>
    <t>free,different,their,urgent,my,second,whole,sketchy,first,WONDERFUL,other,doubtful,thorough,his,kind,courteous,conscientious,last,\urgent\,smaller,that,other,busy,expensive,fake,real,our,exterior,quieter,loud,attic,attic,less,other,two,700,700,500</t>
  </si>
  <si>
    <t>apGlKmU9dxtKHlAAhiTL1A</t>
  </si>
  <si>
    <t>ojGCRzEym2W3tSTo69fhxA</t>
  </si>
  <si>
    <t>I visited The Rogue Tomato today with a group of my colleagues. We started with the pretzel and chorizo fondue which was pretty bad - the cheese sauce had broken and was very grainy. Our server was nowhere to be found, so we waited until our entrees were being delivered, and advised the gentleman bringing our food. He was very nice about it, and immediately offered to either have a new batch made up or to take it off the bill. Since our food was already arriving, we opted for the second option. For our entrees, two of us split the prime rib sliders and the roasted green tomato bacon melt. Both were delicious, as were the fries that came with them! The horseradish aioli on the prime rib sliders was a bit much for my taste, but that's just a taste thing. Even with it, they were great! \n\nUnfortunately, overall the service was very poor. As I mentioned, we didn't see our server any time between the delivery of our appetizer and the delivery of our entrees. Then, we had to try several times to flag her down for drink refills. After we got her attention and indicated we needed something, we watched her head back to the kitchen, deliver other items, enter an order into the system and check in with another table before stopping by to see what we needed. By then we had all been out of drinks for about 10 minutes. The table behind us also tried flagging her down several times, and finally went up to the counter to make their request. We were planning to order dessert, but when the server later returned to our table, she just asked if we wanted separate checks. So, we took that as our invitation to leave.\n\nOverall, I would definitely come here again, but hope that with time they can work out the food service kinks. The restaurant was not full, so I'm not sure if it was a matter of under-staffing or new staff. Either way, most of the food was good, and I have high hopes for a good experience on my next visit.</t>
  </si>
  <si>
    <t>my,fondue,which,bad,grainy,Our,our,our,nice,new,our,second,our,prime,roasted,green,delicious,that,horseradish,prime,much,my,great,poor,our,our,our,several,her,her,other,several,their,our,separate,our,full,sure,new,most,good,high,good,my,next,two,10</t>
  </si>
  <si>
    <t>sNfndwu6--vT6H9kv6nGZg</t>
  </si>
  <si>
    <t>ZKsVCA89iXMccf3fEhS3iw</t>
  </si>
  <si>
    <t>I love this place, and go way more than is appropriate. The hosting and wait staff are always excellent, and the food I've had is delicious every time. My go-to items are snow crab-trifecta-0, cajun fries and sometimes hush puppies. I do wish they had the macaroni and cheese the Phoenix location has, but there's plenty on the menu to satisfy. LOVE.</t>
  </si>
  <si>
    <t>appropriate,excellent,delicious,My,trifecta-0,cajun,hush,</t>
  </si>
  <si>
    <t>3fl9SQbl34G_jdCI2rvg9w</t>
  </si>
  <si>
    <t>cHdJXLlKNWixBXpDwEGb_A</t>
  </si>
  <si>
    <t>While I appreciate the unique concept, I haven't found a menu item that I like enough to overcome the divey feel (dirty plastic folding tables) and lines. For those that like it -  more power to you! Enjoy :)</t>
  </si>
  <si>
    <t>unique,that,dirty,that,more,</t>
  </si>
  <si>
    <t>H5vjk_CSCLfcFiJsg0NAnQ</t>
  </si>
  <si>
    <t>f9sU31meK0bqAD7922sCog</t>
  </si>
  <si>
    <t>5*.  Outstanding.  Great service, excellent wine list with some relative bargains.  Just remember it's vegas.  Had the soft boiled egg with black truffle and the veal cheeks.  Dinner companion had lamb saddle.  All delicious.  Would eat them everyday if my cholesterol could handle it.  Service excellent.  A lot of young hipsters and dressed up folks.  Would return tomorrow if I could.</t>
  </si>
  <si>
    <t>Great,excellent,relative,soft,black,veal,delicious,my,excellent,young,5*.</t>
  </si>
  <si>
    <t>md3lY58HppmR-TlHbAeVaQ</t>
  </si>
  <si>
    <t>YRyYbOSwvHkZsZOLv98oQg</t>
  </si>
  <si>
    <t>How does this place not get 5* from everyone?  Just beautiful restaurant.  Clean and light.  Functional.  Outdoor seating was a pleasant surprise.  Went for lunch.  Had the lunch special.  Can't get a Better deal in 90% of cities in America.  3 courses for $22.  I had big tomato salad, salmon and very tasty Greek yogurt for dessert.  Will eat here every time I'm in vegas.</t>
  </si>
  <si>
    <t>beautiful,pleasant,Better,big,tasty,Greek,5,90,3,22</t>
  </si>
  <si>
    <t>VXyVLgqdnryEAheIbEqdnQ</t>
  </si>
  <si>
    <t>RHO331ipxuIYqvmn__Sxwg</t>
  </si>
  <si>
    <t>I really want to like this place more I just can't.  I wish the food were a little healthier and the menu more diverse.  Buy one get one free sundae happy hour though is absolutely unbeatable.  Unbeatable.  Amazing upgraded premium sundaes.  Love the ambiance though and playing shuffleboard is always good.</t>
  </si>
  <si>
    <t>more,little,healthier,diverse,free,happy,unbeatable,Amazing,good,one,one</t>
  </si>
  <si>
    <t>e2CkM55yb1fFIfTUibFVcQ</t>
  </si>
  <si>
    <t>gqEW_dPfTzMCP8DdLupl-A</t>
  </si>
  <si>
    <t>Love it here.  Always order the lemon ricotta pancakes.  Fantastic.  5* might be generous for a breakfast place but the food is delicious.</t>
  </si>
  <si>
    <t>generous,delicious,5</t>
  </si>
  <si>
    <t>r_Qzlu8wIsrhiH1DvQJuiw</t>
  </si>
  <si>
    <t>3.5 *.  Nice variety of dishes but execution was simply lacking.  I know it's not easy to keep food under hot lights or over steamers and preserve quality but it's just not good here.  Like upgraded hospital cafeteria food.  Service was pleasant and efficient.  Desserts were best part of meal.  Maybe because they weren't hot.  Not sure I'd eat here again when I could go to the bellagio instead.</t>
  </si>
  <si>
    <t>easy,hot,good,upgraded,pleasant,efficient,best,hot,sure,3.5</t>
  </si>
  <si>
    <t>4WfYXPXoq4Hsn7OMppgZrg</t>
  </si>
  <si>
    <t>BjH8Xepc10i6OhCDQdX6og</t>
  </si>
  <si>
    <t>Had a couple glasses of wine here tonight along with wedge salad (ok) as crab cake (didn't like the style).  Why put so much bread crumbs on a crab cake?  Ruined it for me.  Return?  4* for reasonable wine pricing by vegas standards and pleasant service.</t>
  </si>
  <si>
    <t>much,reasonable,pleasant,4</t>
  </si>
  <si>
    <t>6-rGAv9uhmTW4J1a0Nd6yQ</t>
  </si>
  <si>
    <t>Xg5qEQiB-7L6kGJ5F4K3bQ</t>
  </si>
  <si>
    <t>My 2nd time here.  Last was a couple years ago.\n\nArrived at 1035, given numbers to wait in a\/c comfort of car while waiting for restaurant to open.  At 1045 we lined up.  No need for numbers after all.  Cheerful crowd.  No pushing or shoving.  At 11 sharp they opened doors and started cutting.  We were probably 25th in line.\n\nNow the less than ideal part....took a full hour to get our order taken (12 pm).  An hour for 25 people to get their food ahead of us.  I'm just not sure I'm good with that.\n\nNow here's the great part...I'm from Tx...I've eaten BBQ at Franklins, la barbecue, stiles and switch in austin and the salt lick....LITTLE MISS BBQ IS BETTER.  Honestly.  It's better.\n\nBrisket was excellent.  No...it was outstanding...no...it was stupendous.  The thing I like best was the sauce was delicious and the sides were very edible.  Most bbq places fail in these areas.\n\nBrisket was $20\/lb and turkey was like $14\/lb.\n\nDefinitely return.</t>
  </si>
  <si>
    <t>My,2nd,Cheerful,sharp,25th,less,ideal,full,our,their,sure,good,great,I've,BETTER,excellent,outstanding,stupendous,best,delicious,edible,Most,1035,1045,11,12,25,20\/lb</t>
  </si>
  <si>
    <t>JWZZIWI8C1zrwZceYTbk4g</t>
  </si>
  <si>
    <t>PDKq1UQQG1UjVRJ12weQ8A</t>
  </si>
  <si>
    <t>5* today.  Lunch at 1:30 on Sunday.  3 veggie paste (Brown rice, sweet potato, asparagus) with salmon.  Fountain drink.  Ideal lunch.  $18-19.  Honestly worth it.</t>
  </si>
  <si>
    <t>veggie,sweet,asparagus,worth,5,1:30,3,18,19</t>
  </si>
  <si>
    <t>tTKSMtZt792NQyjLwY3eSA</t>
  </si>
  <si>
    <t>3_QNAH8yVzY0sBPftWyNhQ</t>
  </si>
  <si>
    <t>Reviewed for wife.\n\nAmazing for $20 plus tip.  How could it not be?  Very nice massage for $20!!!!\n\nWife wants to return again tmrw.  Says it all.\n\nHer $125\/hr therapist at home can't compare for the $$$.</t>
  </si>
  <si>
    <t>nice,20,20!!!!\n\nWife,125\/hr</t>
  </si>
  <si>
    <t>kv85TtFpVhUubmaN-EyhPw</t>
  </si>
  <si>
    <t>Wow.  What a difference a performer makes.  Venue still top notch for small intimate concerts but after sitting thru most of what could've passed for a Richard Pryor-esque profanity filled performance last night, I doubt I will return.  It was a solo guitarist for gods sake.  Don't know who chooses their artists but he\/she needs to be fired.  Musicians shouldn't go on profane rants for the sake of shock value in classy concert halls regardless of where they're from, how they were raised and their political views.  The MIM isn't a dive bar in some podunk town.  Really disappointed.\n\nUpdated - After reaching out to the management at the MIM, they responded quickly and appropriately.  I have thus adjusted my reviews rating to reflect their attention.\n\nI look forward to my next concert and visit at the MIM.</t>
  </si>
  <si>
    <t>top,small,intimate,most,last,solo,their,classy,their,political,my,their,my,next,</t>
  </si>
  <si>
    <t>NajGk2ZZVRlhXmwKbgf-Kw</t>
  </si>
  <si>
    <t>yR3kQdX-IbtaxxJf4rXiIg</t>
  </si>
  <si>
    <t>J'ai adoptÃ© ce cafÃ© Ã  cause de son proprio Mimmo, un barista exceptionnel mais aussi un diplÃ´mÃ© en cuisine qui a su faire un menu simple mais dÃ©licieux. Les salades sont un must. Astuce: demandez un mimmoccino pour vos enfants.</t>
  </si>
  <si>
    <t>simple,</t>
  </si>
  <si>
    <t>4tuRfWe-8ktafmG0hHMeww</t>
  </si>
  <si>
    <t>JqVLQ4pwjGxXE5INQsYOiQ</t>
  </si>
  <si>
    <t>Cette place est un classique personnel. Pour un montrÃ©alais manger une smoked meat est comme un rituel. Bref je trouve cette place rassurante et confortable.</t>
  </si>
  <si>
    <t>hhsNRQYaTsFxuTBBqOBrVA</t>
  </si>
  <si>
    <t>1eBAbrAsgc5eImp2ahjFgw</t>
  </si>
  <si>
    <t>Cet endroit est rapidement devenu un classique, comblant un vide sur la Promenade Fleury. En plus d'Ãªtre un bar Ã  cocktail avec des mixologue de talent, le menu offre une sÃ©lection parfaite pour partager. Enfin le staff est presque le mÃªme depuis l'ouverture, un bon signe de constance et de qualitÃ©. Astuce : pour maximiser votre expÃ©rience, je recommande de prendre des places au bar.</t>
  </si>
  <si>
    <t>depuis,</t>
  </si>
  <si>
    <t>Jruty3kKGZbnCtla1VUDZQ</t>
  </si>
  <si>
    <t>VIbuUJC0NdgtdWQcSEDO2A</t>
  </si>
  <si>
    <t>Je n'ai jamais manger sur place mais j'ai toujours commandÃ© par tÃ©lÃ©phone. Le service est rapide et toujours juste. Rapidement, le Grill'n Go est devenu notre endroit de prÃ©dilection pour les commandes. Toutes les grillades sont recommandÃ©s, mais je vous suggÃ¨re d'essayer les salades qui sont recherchÃ©es et savoureuses.</t>
  </si>
  <si>
    <t>vous,</t>
  </si>
  <si>
    <t>1CFOajFy9CqS1wyz71drpg</t>
  </si>
  <si>
    <t>dgiJTIKS1QYTW2gFyK2X7A</t>
  </si>
  <si>
    <t>Cet endroit est Ã  l'origine du renouveau de la rue Fleury Ouest. Depuis 7 ans, leur cuisine est constante, inventive et de trÃ¨s haut niveau. Pour moi c'est le meilleur resto du nord de la ville.</t>
  </si>
  <si>
    <t>inventive,c'est,7</t>
  </si>
  <si>
    <t>B0ZkVz71YY4Ig4_1vFQ01w</t>
  </si>
  <si>
    <t>Tr4FzADbgRsFj0LjyAM0Tg</t>
  </si>
  <si>
    <t>Vous recherchez un dÃ©li classique trÃ¨s simple, c'est ici. Pour les lunchs et les soupers, il faut surtout prendre les trucs fait sur place comme les sous-marins ou les pizza.</t>
  </si>
  <si>
    <t>Vous,recherchez,simple,c'est,sous,</t>
  </si>
  <si>
    <t>v9Zvk3wgkbQh0pLEbx48wQ</t>
  </si>
  <si>
    <t>Le problÃ¨me de constance provient sÃ»rement du menu qui change constamment. Lors de ma visite il manquait des ingrÃ©dients, la chef est allÃ© Ã  l'Ã©picerie et l'attente fut interminable pour une salade trÃ¨s moyenne. Dommage.</t>
  </si>
  <si>
    <t>Le,manquait,interminable,</t>
  </si>
  <si>
    <t>L-1gvoEwqqPn3G_lYAXZNg</t>
  </si>
  <si>
    <t>5dVHpVTdk8M5YutBNgIidA</t>
  </si>
  <si>
    <t>CafÃ© italien classique, dans la tradition montrÃ©alaise. Les cafÃ©s sont fait par des baristas qui aiment le cafÃ©. La place est souvent bondÃ©, ce qui est bon signe. Cette place est une alternative sans compromis du cafÃ© voisin sur St-Laurent - qui est plus populaire et touristique. Il y a des machines Ã  sous dans le fond, mais astucieusement bien cachÃ© pour perpÃ©tuer l'ambiance accessible Ã  tous.</t>
  </si>
  <si>
    <t>italien,par,La,souvent,est,alternative,sous,fond,accessible,tous,</t>
  </si>
  <si>
    <t>ZWhqnnDgNDwkXEJF5V6xkQ</t>
  </si>
  <si>
    <t>E-HDevNTu_UIKIx8MA_RMA</t>
  </si>
  <si>
    <t>C'est devenu mon endroit par dÃ©faut au centre-ville. Bien situÃ© prÃ¨s de la Place des festivals, il s'agit d'une bonne alternative des autres restos du quartiers plus coÃ»teux. Menu style bistro toujours constant, staff trÃ¨s rapide et cordial. La table d'hÃ´te du midi est toujours trÃ¨s variÃ©.\n\nAstuce : il faut rÃ©server le midi.</t>
  </si>
  <si>
    <t>C'est,par,bonne,constant,La,midi,variÃ©.\n\nAstuce</t>
  </si>
  <si>
    <t>mLi4fQHQ2vY6vjcRFxSXdA</t>
  </si>
  <si>
    <t>FhLkJcFWZmljl9DtmVb_Bw</t>
  </si>
  <si>
    <t>Manger lÃ  est un rituel Ã  vivre absolument. L'endroit reste inchangÃ© depuis toujours et c'est tant mieux. C'est Dic Ann's sur Pie-Ix, on se retrouve dans les annÃ©es 60 et 70. L'endroit est un comptoir avec quelques tabourets, il faut attendre s'il n'y a pas de place ou sinon prendre pour emporter. Le must, c'est les burgers. Ils sont plats, avec une sauce piquante Ã  la recette secrÃ¨te et ils se prennent avec un bÃ¢ton de popsicle dans une petite assiette en carton. Vous pouvez essayer le reste, mais on va chez Dic Ann's d'abord pour les burgers.</t>
  </si>
  <si>
    <t>vivre,L'endroit,depuis,c'est,C'est,annÃ©es,c'est,prennent,petite,Vous,60,70</t>
  </si>
  <si>
    <t>Barv-Yk33wyBbc-V03MztA</t>
  </si>
  <si>
    <t>MpmFFw0GE_2iRFPdsRpJbA</t>
  </si>
  <si>
    <t>First, I want to start off by saying thanks to all my Yelp Las Vegas friends who recommended I go to XS.I went to XS on Sunday night. I arrived very early to avoid the long lines (Labor Day weekend 12'). Coming early to XS paid off big time. The line got really long very fast. XS is huge inside. The club is very modern and spacious. The club was packed to the max. The scenery was priceless. There's a pool with plenty of space to dance or you can just relax. David Guetta was the guest DJ. David Guetta had XS rocking out of control! The crowd was already hyped up as Michael Phelps came on stage. Words can't describe the atmosphere at XS Sunday night during the David Guetta set. I picked a good night to go to XS.There are plenty of bars and cabanas throughout the club. Most of the cabanas filled up fast. It's best to reserve a cabana early. There was plenty of eye candy (ladies) walking around the club.The staff was professional and friendly. If you are visiting Las Vegas, I highly recommend partying at Club XS. Note: The taxi line to leave after the club is very long. It's best to walk over to Wynn Hotel to catch a taxi a lot faster.</t>
  </si>
  <si>
    <t>all,my,long,big,huge,modern,spacious,priceless,good,Most,best,professional,friendly,long,best,12</t>
  </si>
  <si>
    <t>5PAkh0BPIoSWNQjd7kiA_w</t>
  </si>
  <si>
    <t>I went to Top of the World Restaurant while I was touring the Stratosphere. I decided to try Top of the World Restaurant for lunch instead of dinner. Even though I went for lunch, it's important to make reservations. Lunch is more casual than dinner. The view from Top of the World Restaurant is truly amazing. One of the best views you can get while eating lunch or dinner. Definitely the best view I've experienced while eating. The restaurant turns while you are eating, you get a full view of Las Vegas. Before I ordered my lunch, one of the employees took some photos of me. The lady taking the photos really does a great job having you pose for pictures. She has you take different poses with different background views as the restaurant turns. The lady was really nice and down to earth.I ended up buying the photos after lunch for the memories. It's hard to focus on ordering food with such a nice view of LasVegas. For lunch, I ordered the crab cake appetitzers.The crab cake appetizer were delicious. The crab cakes were full of crab meat. I also ordered the Cajun fried chicken sandwhich. The Cajun fried chicken sandwich consisted of cabbage slaw, sriracha aioli , and ciabatta bread.To my surprise, the sandwich was delicious. Top of the World Restaurant food quality compliment the nice view of the restaurant. The service at Top of the World Restaurant was great. The waitress was very attentive. Top of the World Restaurant has a nice romantic atmosphere. If you want a romantic restaurant in Las Vegas, look no further. I recommend Top of the World Restaurant for the view of Las Vegas and the delicious food.</t>
  </si>
  <si>
    <t>important,casual,amazing,best,best,full,my,great,different,different,nice,hard,such,nice,delicious,full,my,delicious,Top,nice,great,attentive,Top,nice,romantic,romantic,delicious,One,one</t>
  </si>
  <si>
    <t>aag3rYLGHGxlii9t5Mqjcw</t>
  </si>
  <si>
    <t>XZbuPXdyA0ZtTu3AzqtQhg</t>
  </si>
  <si>
    <t>After seeing Chef Bobby Flay on the Food Network channel numerous times, I made sure to put Mesa Grill on my Las Vegas restaurant bucket list. The restaurant definitely lived up to the hype for me. The appetizer the Glazed Ribs and Tiger Shrimp and Roasted Garlic Corn Tamale was tasty. The glaze on the ribs was unique.The corn tamale complimented the shrimp very well. For my entree, I decided to try the shrimp and grits. Growing up in the south, I really enjoyed this dish. The flavors from the shrimp and grits were unbelievable. This dish definitely hit the mark. I had a hard time choosing a dessert. All the choices on the dessert menu sounded delicious. I decided to go with the Toasted Coconut Cake. I made a good choice because the cake was finger licking good. The coconut cake had just the right amount of coconut flavor. The service was good. The waiter was attentive for a packed restaurant. Reservations are highly recommended at Mesa Grill. I got into the restaurant late in the evening. Although Mesa Grill is located in Caesars Palace, the restaurant has a nice romantic atmosphere. Mesa Grill is a good restaurant to enjoy Bobby Flay inspired dishes. This was one of my favorite restaurants in Las Vegas.</t>
  </si>
  <si>
    <t>numerous,sure,my,tasty,unique,my,unbelievable,hard,All,delicious,good,good,right,good,attentive,packed,nice,romantic,good,my,favorite,one</t>
  </si>
  <si>
    <t>8OXP636mTmKUmx0MhpH4QQ</t>
  </si>
  <si>
    <t>NCFwm2-TDb-oBQ2medmYDg</t>
  </si>
  <si>
    <t>While I was in Las Vegas (Labor Day weekend 12'), I made sure to take time out my schedule to enjoy the Fountains of Bellagio. The Fountains of Bellagio is one of the free shows you can watch on the Las Vegas strip. The way the music sync with the water is amazing. The Michael Jackson theme music is perfect. The Fountains of Bellagio become busy very fast. Being tall really comes in handy because you can see over the crowd. It's best to view the show at night (lighting is better). Watching the Fountains of Bellagio at night is priceless. The Fountains of Bellagio isn't as busy during the day but you don't get the full experience in my opinion. You can take some cool pictures and videos. I highly recommend watching the Fountains of Bellagio while in Vegas, it's truely amazing!</t>
  </si>
  <si>
    <t>sure,my,free,amazing,perfect,busy,tall,handy,best,better,priceless,busy,full,my,cool,amazing,12,one</t>
  </si>
  <si>
    <t>ZIGjVG7TJ6PU7sFVnW1wjw</t>
  </si>
  <si>
    <t>kL5U2p_DpN2FZ4B4hRDckA</t>
  </si>
  <si>
    <t>Insanity was a cool ride. Riders get a thrill and a nice view of the Las Vegas landscape at the same time. It's unique how you're facing downward while the ride is spinning fast. I was surprised at the speed of the ride. I was a bit dizzy getting off Insanity but that didn't stop me from riding 3 more times. Arriving very early is vital if you want to ride multiple times. I really enjoyed my experience on Insanity. If you like spinning and speed, Insanity is a good choice. Don't let the fear of heights stop you from enjoying the unique experience of Insanity.</t>
  </si>
  <si>
    <t>cool,nice,same,unique,surprised,dizzy,more,early,vital,multiple,my,good,unique,3</t>
  </si>
  <si>
    <t>yXWB6mJjIZYfg51G70elrQ</t>
  </si>
  <si>
    <t>8C3i6-yHHriGE8abcacrgg</t>
  </si>
  <si>
    <t>CSI: The Experience was one of the attractions on my Las Vegas Power Pass. I took some time out of my schedule to check out this attraction. There are selected times in which the attraction starts (check the start time schedule so you're not waiting). You're giving a CSI vest and note pad like a real investigator. You must figure out who committed the crime as you go through the experience. I thought the hands on part of the attraction made the experience. Staff takes your picture with different backgrounds at the end of the experience for purchase. Customers can purchase CSI Las Vegas merchandise at the store as well. I really enjoyed this attraction. If you like CSI (forensics) or hands on attractions, CSI: The Experience is a good choice.</t>
  </si>
  <si>
    <t>my,my,which,real,your,different,good,one</t>
  </si>
  <si>
    <t>k4Z2J3j_oKzQM6fwm1mqxA</t>
  </si>
  <si>
    <t>GJ_bXUPv672YwNg4TneJog</t>
  </si>
  <si>
    <t>China Poblano was the first restaurant I ate at after arriving in Las Vegas, NV. We couldn't find Secret Pizza at the time, so we decided to eat here. The hostess kindly seated us immediately. The menu has a variety of items. We ordered fried wontons, queso fundido, and chicken ji song (lettuce wraps). The chicken ji song was my favorite dish. China Poblano lettuce wraps was fresh and the ingredients blended well together. The fried wontons and queso fundido was average at best in my opinion. I chose mango sticky rice for dessert. China Poblano sticky rice was innovative compared to other restaurants I've visited. The unique spin on the mango sticky rice was cool literally (served cold). I enjoyed every bite of my mango sticky rice. The sticky rice is perfect for a hot Las Vegas day. Our server wasn't very attentive (restaurant was not busy). We had to flag her down for refills constantly. The ambience at China Poblano is awesome. It's a good place for drinks and enjoying the Cosmopolitan eye candy. I personally expected more from some of the dishes but they didn't hit the spot for me. The presentation of meals deserves two thumbs up! I give China Poblano a 2.5 rating.</t>
  </si>
  <si>
    <t>first,my,favorite,fresh,fundido,average,best,my,sticky,sticky,innovative,other,unique,sticky,cool,cold,my,sticky,sticky,perfect,hot,Our,attentive,busy,awesome,good,more,two,2.5</t>
  </si>
  <si>
    <t>96kYUkmfoSyCeAPrVHXFjA</t>
  </si>
  <si>
    <t>CYsSfDDpAtswz_FIzsXCew</t>
  </si>
  <si>
    <t>I went to Crown Point Family Restaurant with my family for lunch. We were greeted and immediately seated. The restaurant was laid back during early lunch hours. A server brings complimentary cornbread to your table. The cornbread was bland in my opinion. I prefer more sweet and moist cornbread. There are food specials each day of the week. I ordered a country fried chicken meal with fried okra and French fries. I thought the country fried chicken meal was excellent. The white gravy was flavorful which complimented Crowns chicken very well. Both sides were tasty (okra &amp; French fries). Our server was attentive and very polite (great service). The food was reasonably priced. There's plenty of parking around the restaurant. I give Crown Point Family Restaurant a 3.5 rating.</t>
  </si>
  <si>
    <t>my,early,complimentary,your,bland,my,sweet,French,excellent,white,flavorful,which,tasty,French,Our,attentive,polite,great,3.5</t>
  </si>
  <si>
    <t>zlFyjtCp4AQ1cPx59qeFQQ</t>
  </si>
  <si>
    <t>I stayed at SLS on my recent trip to Las Vegas. SLS has a monorail stop, so we frequently used the monorail to go to different hotels\/attractions. I expected the monorail to be packed but it wasn't surprisingly. Using the monorail came in handy for us. It was a smooth ride,clean, and air conditioned. The trains ran every few minutes. The monorail didn't go to every place on the strip but it stopped at some popular places like MGM &amp; Linq. Prices were reasonable for 2-3 day passes (unlimited use). I will definitely use Las Vegas Monorail every time I plan a trip to Vegas.</t>
  </si>
  <si>
    <t>my,recent,different,handy,smooth,clean,few,popular,reasonable,unlimited,2,3</t>
  </si>
  <si>
    <t>251nrweKwxvQ074JK9846Q</t>
  </si>
  <si>
    <t>rrC3S5-Xo1YHTuR1gcf8dQ</t>
  </si>
  <si>
    <t>I stayed at Embassy Suites for one night after flying into Vegas earlier than expected (due to weather). The lobby is very welcoming. Our room was spacious and clean enough. There is paid valet and self-parking at this location. Valet is a few dollars more than self-parking (lot is secure). There is continental breakfast in  the morning for guest. This location has an inside pool as well. As Hilton Honor members, customer service left a lot to be desired. I hope it was just an off day but we will probably stay elsewhere. Our short stay here was meh.</t>
  </si>
  <si>
    <t>due,welcoming,Our,spacious,clean,few,more,secure,continental,inside,off,Our,short,one</t>
  </si>
  <si>
    <t>5ccXC7WVGGy_tGzB3NWQrQ</t>
  </si>
  <si>
    <t>K7lWdNUhCbcnEvI0NhGewg</t>
  </si>
  <si>
    <t>I enjoyed this buffet, being a local, it was kind of refreshing to see something different as far as to how the entrees are presented. I liked the fact that I had the ability to try pretty much everything and not feel absolutely engorged when I was done. The free bottled water that you get with the buffet was actually really good. I did take one star off due to the lack of staffing. the place seems absolutely understaffed and I kept saying one woman in particular running around looking absolutely confused as to what to do about everyone's empty plates. that's the problem we had, the plates kept piling and no one touched them, however we craftily were able to re-arrange everything so that the individual pots rested into each other until someone weighing more then 95 lbs could come take care of them. I don't like the cosmopolitan as a hotel, however the Wicked Spoon is absolutely top notch.</t>
  </si>
  <si>
    <t>local,different,much,engorged,free,bottled,that,good,understaffed,particular,confused,empty,able,individual,other,top,one,one,95</t>
  </si>
  <si>
    <t>ap2MOPo2FEQOMTj7VlHUlQ</t>
  </si>
  <si>
    <t>I've never had a bad experience here. the food is good and the staff are friendly and always willing to pour you another drink. the chairs at the tables are very comfortable. I like going here for football games during that time of the season. I like a place that is focused on taking care and conversing with their guests. and they do exactly that here.</t>
  </si>
  <si>
    <t>bad,good,friendly,willing,comfortable,that,their,</t>
  </si>
  <si>
    <t>M988wM0SmMUhCTdFiwkB_w</t>
  </si>
  <si>
    <t>DZN44_XFktITlIUec4H69w</t>
  </si>
  <si>
    <t>I went here for the first time a week ago and only am I now getting to the review... granted the hotdog was memorable enough for me to account for that day... I remember enjoying it...(the dogs) immensely \n\nhowever what I didn't enjoy was the price tag... these bad boys are expensive.. I ordered them with a pizza puff cause I wasn't sure how hungry id be... I ended up eating everything . the pizza puff was nothing special, reminded me of a hot pocket only a little bigger.\n\nThe hotdogs on the other hand were very good. I enjoyed the pepper they put on them, and the neon green relish is fun to look at.\n\nOverall I would eat here again however at 10.00 for a 2 dog meal, It'll have to be on a day that I feel like splurging.\n\nThis place also sells their hotdogs that are imported from Chicago so you can have your own BBQ... next time I'm in there I'll check the prices of that and update this review.\n\n1 star removed for the sheer cost of the place. and 1 star removed cause the pizza puff was not as special as they made it out to be.</t>
  </si>
  <si>
    <t>first,memorable,bad,expensive,sure,hungry,special,hot,little,other,good,green,fun,that,splurging.\n\nThis,their,that,your,own,next,review.\n\n1,sheer,special,10.00,2,1</t>
  </si>
  <si>
    <t>LRRndjCkQNnt7MDMolhqxA</t>
  </si>
  <si>
    <t>bQ_wtZvMb__OhprY5bF9aQ</t>
  </si>
  <si>
    <t>I loved this place, the staff is friendly and you can absolutely tell that they love their jobs and they are very passionate about what they do. today they had the 2.00 female crab special... however they were also offering 3.00 medium size male crabs. we went with 10 of the male crabs and between two people that was more then enough! absolutely killer seasonings, amazing flavor to the crabs.\n\nwe also ordered the sides of coleslaw which was very fresh and not overly creamy.. \n\nI can't wait to come back, this place is great.</t>
  </si>
  <si>
    <t>friendly,their,passionate,female,medium,male,that,amazing,which,fresh,creamy,great,2.00,3.00,10,two</t>
  </si>
  <si>
    <t>kB5k9ieVf_wMjHf2WkjZEQ</t>
  </si>
  <si>
    <t>3oajqiPFhYQJsHHiVCchEQ</t>
  </si>
  <si>
    <t>... Where to start... I first tried sushi wa based on some awesome reviews I read and really wanted to find a place in Henderson that can be my Togo place... Well when I arrived I was immediately told to try the tuna because it was fresh well this was sad because it was far from fresh so I began to try things that they didn't recommend and I ended up having a good meal the freshest fish that day was the super white tuna.. So I only killed 2 baby cockroaches on the sushi bar table that day and despite the not so fresh fish I decided to go again and take a friend the next week... Because I liked their dynamite and mussles\n\nWe had a sushi chef named waldo .. Waldo seemed to have a bad attitude and didn't like the fact that we Ordered a lot of food in fact one order he doubled the portion saying we ordered two orders instead of one which I know I wouldn't have ordered two orders ... Also I found out that they charge you if you order fresh wasabi I had it last time I was there and when I ordered it today they said there would be a charge come to find out I was charged for it last time but was not told so watch out ...\n\nNow to the worse part of this meal there... I ordered the super white tuna and ate the first piece quickly I swallowed everything when I should have spit it out.... The fish was rank and bad and didn't even smell right I pointed this out to Waldo who smelled it and told me there was nothing wrong with it ... I asked his sushi chef friend to smell it himself and that guy said it was bad and apologized.... \n\nIt's now Monday evening and I'm finally over the terrible bout of food poisoning That overtook me for the past 3 days since .. I'm finally eating solid foods rather then chicken broth and burnt toast... I never ever want this to happen again ... I believe that sushi wa does not keep fresh fish or quality control as I've read a lot more reviews about their quality issues.. Needless to say I will never eat here again nor will I recommend you eat here either I will also tell everyone I know about my ailment and 3 days of bed rest acquired from their poor quality control performance</t>
  </si>
  <si>
    <t>awesome,that,my,fresh,sad,fresh,that,good,freshest,super,white,fresh,next,their,sushi,waldo,bad,which,fresh,last,last,worse,super,white,first,bad,wrong,his,sushi,bad,terrible,That,past,solid,fresh,more,their,Needless,my,their,poor,2,one,two,one,two,3,3</t>
  </si>
  <si>
    <t>XLrk0Ix-qG1ya64snl--YQ</t>
  </si>
  <si>
    <t>Xck2KzJcZDJGMtwxMwD71w</t>
  </si>
  <si>
    <t>Man... what a strange and interesting night it was when I decided to try Sumo based on reviews... at first things seemed like they were going O.K... food started coming pretty quickly and then suddenly we started getting things that weren't what we ordered or the different roll... or different then what was advertised on the picture'd product.... I started to notice that the reason for this was because our sushi chef was getting drunker and drunker by the minute... I watched him drink a bunch of beer and pound sake like no tomorrow.... it wasn't until i had waited 15 minutes for a roll to be re-created that I decided he just wasn't in the mind set to do his job correctly and didn't care about what he was making.... on top of that the mean nasty old man that walked in was starting to get extremely out of control... so.. let me talk about that guy for a second... \n\nSo... there was this mean old nasty mean old man (yeah i said mean twice cause he was absolutely disgustingly rude) that started yelling at the waitress saying he couldn't understand what she was saying and to speak English... as she walked away he went on a tangent rant about Asian people and then it all of a sudden turned even more racist when he started talking extremely loudly and rudely about African Americans... like... seriously ... why was this guy allowed to spit malice and hate without being told to leave???\n\nWe decided with the wait on sushi from the drunken chef and this guy.. that we would just end up leaving because I was kind of shocked that they didn't tell that guy to take a hike... he was clearly loud enough for everyone to hear him and definitely deserved to be booted based on his attitude.... If he ends up ever reading this I'd like to ask him why the heck he even goes to an ethnic restaurant when he is filled with so much hate and malice? I seriously wanted to ask him \why you mad bro!\\n\nSubtracted one star for the chef getting too schnockered to care about what he was making, and one star for them not giving the boot or refusing service to someone who clearly needs to go to anger management classes..</t>
  </si>
  <si>
    <t>what,strange,interesting,first,that,different,different,picture'd,our,his,mean,nasty,old,that,second,mean,old,nasty,mean,old,rude,that,Asian,racist,African,drunken,shocked,loud,deserved,his,ethnic,much,mad,15,one,one</t>
  </si>
  <si>
    <t>gPpI_7mrAA8X3opErPOT8Q</t>
  </si>
  <si>
    <t>auTNigMttjBBTj1MNxOeFQ</t>
  </si>
  <si>
    <t>Not being someone that has eaten Indian food before I wandered in here during their lunch buffet and was pleasantly surprised with the spread... everything was tasty.. I just wish that the place was a little more friendly, as I was enjoying the food employees kept staring at me awkwardly, I almost wanted to ask if there was something I could help them with? However it may have been because I was the only one in there.... at any rate... I would return because I thought the food was good.. hopefully their employees can occupy their time with something else other then people watching...</t>
  </si>
  <si>
    <t>that,Indian,their,surprised,tasty,friendly,only,good,their,their,other,one</t>
  </si>
  <si>
    <t>hVKfdfldrbWxji64-qePBA</t>
  </si>
  <si>
    <t>Came to the Orleans Hotel with a roommate who scored free tickets to the Bill Maher show (He was hilarious)... decided on the buffet since the line wasn't long and none of the other restaurant options there seems interesting.\n\nBeing a native Las Vegan who was born here. I have not eaten at the Orleans Buffet since 1998 when I was 16.\n\nThat being said I was actually surprised by it.... the salad bar had nice crisp lettuce as well as all of the other options for your salad looking and tasting fresh and crisp as well. the salad plates were stone cold too which was a plus!\n\nOf the options they had on the buffet line I didn't try any of the Mexican or Italian selections, I stuck mostly to the seafood area (They had a sign out that said due to unforeseen circumstances they would not have any craw fish, when I asked, the response was that they wouldn't have any for another week.) but the peel and eat shrimp were nice and plump and easy to get into and the Seafood Newburg and Cioppino were surprisingly good. \n\nThe beef ribs were disappointing however as was the cut of prime rib. I also didn't like the Salisbury style steak that they had with a mushroom gravy, I went in at it with a fork thinking it'd cut right through it however the fork bounced back and almost took my eye out.\n\nnot much for seafood selection and as I said before the Mexican\/Italian section didn't have anything that looked appetizing, the Mongolian section had SUSHI though which is kinda strange however the rice was pretty good and the fillings were decent for basic buffet sushi. \n\nTIP!: MAKE SURE YOU GET YOUR B-CONNECT CARD BEFORE PAYING!! (The regular price of the buffet is 14.95 without that card however it drops down to 9.99 after you get the card. 1 B-CONNECT card is good for two people to enter and the 5-10 minutes you'll use getting it is worth saving 5 bucks per person.\n\nOverall it was not terribly bad however it wasn't amazingly good, but it'll make a turd.</t>
  </si>
  <si>
    <t>free,hilarious,long,other,native,nice,crisp,other,your,fresh,crisp,cold,which,Mexican,Italian,that,due,unforeseen,nice,plump,easy,good,disappointing,prime,that,my,much,Mexican\/Italian,that,appetizing,Mongolian,which,strange,good,decent,basic,SURE,YOUR,regular,good,worth,bad,good,1998,16.\n\nThat,14.95,9.99,1,two,5,10,5</t>
  </si>
  <si>
    <t>2Qj8OfAhO9Agy1rOp6uxmQ</t>
  </si>
  <si>
    <t>rkqTVzTkLaWSUybaWUMIdA</t>
  </si>
  <si>
    <t>All of the restaurants at the southpoint were booked for 2 hours (even though lots of tables were open) so we had to find a different place to eat after watching the new lincoln movie... first place we came to was Red Robin on S. Eastern. \n\nServers were friendly and attentive and we never had to wait for our glass to get empty before we'd get it refilled.\n\nI ordered the onion rings, a french onion soup, and one of the new burgers (it had some kind of hawaiian slaw on it).\n\nOnion rings were good, but the french onion soup never came... \n\nBurger had a good flavor to the slaw however the MEAT had no flavor at all! Not sure how they managed to do this but they did... no seasoning, no taste, nothing... It didn't even taste grilled..\n\nother then that everything else was fine, drinks are great and the service was top notch. i'll be returning to try to get an update in for this Red Robin.</t>
  </si>
  <si>
    <t>open,different,new,first,friendly,attentive,our,empty,french,new,hawaiian,good,french,good,sure,fine,great,top,2,one</t>
  </si>
  <si>
    <t>Xa6QpvlXvtxI0kUlxJaj6A</t>
  </si>
  <si>
    <t>bcJmbFHVAkLFqhJbUTdbyQ</t>
  </si>
  <si>
    <t>Every time I've been here has been a treat. I've never had a bad anything at this place. the green bean cake (circular with green bean visible in each slice) was amazing and I can't wait to try that again! I need to be more active in the Yelp community.. I've completely lost touch with sharing photos and writing reviews but this place sparked that back up again for me. Well done Crown Bakery!</t>
  </si>
  <si>
    <t>bad,green,circular,green,visible,amazing,active,</t>
  </si>
  <si>
    <t>bR2BsiIdKMQMKFlSH-aRtg</t>
  </si>
  <si>
    <t>lN4wmlhRagSZMF6YlOGNtg</t>
  </si>
  <si>
    <t>Been coming to this place for a long time. King of the breakfast burrito Love their El Grande breakfast burrito and all their meats are fresh and cooked great. They have the best nacho cheese (IMO) To make things real exciting, i add it to my burritos on the inside as well as jalepenos. ( extra charge but damn well worth it) ! Service was good. Employees are nice.</t>
  </si>
  <si>
    <t>long,their,all,their,fresh,great,best,exciting,my,extra,worth,good,nice,</t>
  </si>
  <si>
    <t>vbQXIgth-Fw333Cy1QS3SA</t>
  </si>
  <si>
    <t>ujgpePdD8Q-fP1mPFnw0Qw</t>
  </si>
  <si>
    <t>I started learning about high quality coffee beans about 3 years ago. I had then found myself then, only wanting coffee from shops that roasted their beans in house, created latte art, used the best quality milk, honeys, basic coffee menus with natural ingredients. Something that felt like it was original and actually good for you.  Some people would say   becoming a coffee snob. I saw Peixoto open in downtown Chandler a year ago I wanted to try it since then I've been OBSESSED! I have made room for them into my budget because its that good.The baristas are so sweet and i enjoy talking and watching them make the drinks. The beans are roasted in house every Tuesday and you can come in and talk to the roaster about the beans as well aa if you buy a bag on Tuesday you get a free 8oz beverage.  . The owner Julia really goes for Local and high quality on everything . She really goes all out here and that is why i come here. The ingredients are ruined with fake stuff. Its made by artistic people with passion for coffee which is appreciated . I would recommend their whole menu Its really hard as they have added amazing beverages over the year. The nitro cold brew they have is just to die for. I am not sure what they do differently( though ill find out soon since they know a lot about their products and are so informative)that is what a coffee shop is about)) that others I've tried around here but it is the best. It stays creamy for a while, it tastes so amazing ,healthy and is strong for when you need some get up and go. I recommend Peixoto to anyone that loves coffee and if you have never tried, you're screwing up go treat yourself with some fabulous coffee or dessert.</t>
  </si>
  <si>
    <t>high,that,their,best,basic,natural,that,original,good,my,its,sweet,free,Local,high,fake,Its,artistic,which,their,whole,Its,amazing,nitro,cold,sure,ill,their,best,creamy,amazing,healthy,strong,that,fabulous,3,8</t>
  </si>
  <si>
    <t>eddGnMyUGYq6ij5-DT4grw</t>
  </si>
  <si>
    <t>0KKxkAvHc0cCfnYVHymnIw</t>
  </si>
  <si>
    <t>This place is a special place . The milk is delicious and cows are healthy. Its on 60th ave Southern in Phoenix if you love Milk, farms, butter, and friendly informative visits.\n\n The employees take good care of the cows. Bottle deposits are $2 bucks and you get a $2 bill at the dairy when you return them.</t>
  </si>
  <si>
    <t>special,delicious,healthy,Its,60th,friendly,informative,good,2,2</t>
  </si>
  <si>
    <t>hDALhpj41aGhM0d42SUE3A</t>
  </si>
  <si>
    <t>txsL_YPn8-JtpkYjtXq9mQ</t>
  </si>
  <si>
    <t>I don't see why people are complaining about a Mexican place that stays open 24hrs. It's very convenient when you work late or are drunk its the best thing in my opinion. The breakfast burrito is great and taco salad with shredded beef is very good. I thought it was great for the hours and quaility. I think it is better than del taco.</t>
  </si>
  <si>
    <t>Mexican,that,open,convenient,its,best,my,great,taco,shredded,good,great,better,</t>
  </si>
  <si>
    <t>ABCm_c5EOO2bciAmrfUbZw</t>
  </si>
  <si>
    <t>EjklATg4aNBWINenUySCgQ</t>
  </si>
  <si>
    <t>This place is very solid. I have been ordering here for two years ,Its definitely  one of those places where you can eat everything on the menu and be confident that it will be good. They are very consistent, portions are great. The girls taking the orders are wonderful in being precise and always nice . I've NEVER had a call- in mess up. It is clean, and the ingredients are fresh. When I have ordered salads that have avocados I'm always very impressed how much of the real avocado they give you ,not this guacamole moosh everyone sells as avacados.  The breakfast burritos are amazing, salads all great. I love the tuna salad. Mediterranean omlette is just fabulous! This place had a good sugar free vanilla latte they make that is really good and creamy, AND above all fair pricing.</t>
  </si>
  <si>
    <t>solid,Its,confident,good,consistent,great,wonderful,precise,nice,clean,fresh,that,impressed,much,real,amazing,great,fabulous,good,free,good,creamy,fair,two,one</t>
  </si>
  <si>
    <t>expKlfeV3a7sdQeD2TgR0w</t>
  </si>
  <si>
    <t>SWhHaWFuijy_KDs0zVCJog</t>
  </si>
  <si>
    <t>This place has such great deals. My fiance and I ordered\ Tony's favorite\ which is a spagetti n meatballs, pizza, salad and cibatta bread. It was fantastic. So hearty and just a great place in general. The meatballs were tremendous!  Salad beautiful . Pizza beautiful . Great spot for itallian.</t>
  </si>
  <si>
    <t>such,great,My,which,fantastic,hearty,great,tremendous,beautiful,beautiful,Great,</t>
  </si>
  <si>
    <t>dqBJdOn2aWQJfcWbMTuBag</t>
  </si>
  <si>
    <t>m9iqRUgclcsQs-z8c2FTeA</t>
  </si>
  <si>
    <t>My bf got the wellness package for me for a birthday present . It was wonderful.  I had never had such great massages and pamper services before. I felt very relaxed and loved the spa.</t>
  </si>
  <si>
    <t>My,wonderful,such,great,relaxed,</t>
  </si>
  <si>
    <t>pI3E9CctMXoEe6x3YhbHbg</t>
  </si>
  <si>
    <t>eV8srTcK-bgxGEaZvhhOyQ</t>
  </si>
  <si>
    <t>I can't even express how much this store went out of their way to get my car back in driving mode. I will go to bat for this place. I came in out of a sudden emergency when my coolant system and belt fell apart. I was so lucky to be less than 5 miles of greuliches but at 3:45pm on a Saturday when they were about to close. I explained to Mike and Steve what happened and they went completely out of their way to support me . I literally was in and done in about 30 minutes. Thank you sooo much again for helping me and staying a bit later than close . The best and lifesavers !!!</t>
  </si>
  <si>
    <t>much,their,my,sudden,my,lucky,less,3:45pm,about,their,close,best,5,30</t>
  </si>
  <si>
    <t>Ng6BJ9VfqmChhkQqfY_N3Q</t>
  </si>
  <si>
    <t>mMuDpf7u5k6qt8iDy3p9sw</t>
  </si>
  <si>
    <t>Excellent customer service , fantastic battery warranties , has put in my batteries twice great work carefully done.</t>
  </si>
  <si>
    <t>Excellent,fantastic,my,great,</t>
  </si>
  <si>
    <t>J7J5FYvww5AAHy8toievjg</t>
  </si>
  <si>
    <t>yDtVs0NnuYdYwsUHfQWmZw</t>
  </si>
  <si>
    <t>We have now tried the \Habanero Mocha\ which, is as tasty as it sounds. I literally downed it in 5 minutes. Slight spice with a hot cocoa feel. SO GOOD! I have tried the \Passionfruit Caramel Latte\ it was as unique and another one of a kind taste that I cannot compare to anything but that drink. In my opinion the \Nitro coffee\ they have, is amazing. To me there is a slight citrus to it which compliments the coffee very well. I am watering at the mouth thinking about how good it is as I type this out. It isn't bitter like some other places I have tried. For those not into coffee but still want to enjoy you can't go wrong with the \Summer Squeeze\ , \Winnie Palmer\</t>
  </si>
  <si>
    <t>Mocha\,which,tasty,Slight,hot,GOOD,unique,kind,that,my,amazing,slight,which,good,bitter,other,wrong,5,one</t>
  </si>
  <si>
    <t>6w4jtN2M307SHgokdA_btQ</t>
  </si>
  <si>
    <t>lHazo7qKEcSc62PMUW3oaw</t>
  </si>
  <si>
    <t>Impossible d'Ã©chapper Ã  l'enivrante odeur de houblon qui embaume cette brasserie artisanale d'inspiration tchÃ¨que et allemande. DÃ¨s votre entrÃ©e, vous serez foudroyÃ©s par cette amertume volatile. Une chose est certaine, on vient nÃ©cessairement ici pour la biÃ¨re brassÃ©e sur place (une bonne dizaine), bien que le menu gourmet ait son excentricitÃ©. Burger de bison de l'ouest quÃ©bÃ©cois, cÃ´te levÃ©es de Cerf de Boileau, choucroute Ã  la biÃ¨re; cela ne rappelle-t-il pas vaguement ces fÃªtes bavaroises?\n\nLa biÃ¨re ici est assez Ã©mÃ©rite. Assis sur votre tabouret en bois, la Cerna Hora, lager tchÃ¨que de type pilsener vous rappellera sans doute Prague si vous y Ãªtes dÃ©jÃ  allÃ©s. Et que dire de la Drake, si ce n'est que sa coulure incarne le meilleur du pain liquide et mielleux. La Ã‰lÃ©phant 10 (houblon Saaz), une autre lager tchÃ¨que, n'a pour sa part que 3,8% en teneur d'alcool, mais il ne faudrait surtout pas se fier aux apparences; elle a un corps lÃ©gÃ¨rement caramÃ©lisÃ© et Ã©tanche particuliÃ¨rement bien la soif en Ã©tÃ©; son faible prix vous tentera sans doute... Pour les aventureux, bien-sÃ»r, vous attendra un \ Stout ImpÃ©rial \</t>
  </si>
  <si>
    <t>Impossible,artisanale,DÃ¨s,vous,serez,foudroyÃ©s,par,volatile,nÃ©cessairement,biÃ¨re,cela,biÃ¨re,est,vous,vous,liquide,faudrait,surtout,fier,aux,lÃ©gÃ¨rement,la,vous,vous,10,3,8</t>
  </si>
  <si>
    <t>lhJCkTXuGovRwIvQCfeRJQ</t>
  </si>
  <si>
    <t>LrUUvfJNk4Hvl72iktOABQ</t>
  </si>
  <si>
    <t>Frenco est une Ã©picerie verte-biologique-Ã©quitable qui bouleversera, lentement mais sÃ»rement, le modÃ¨le actuel de la consommation en matiÃ¨re d'alimentation... Le vrac prÃ©domine; c'est le mot d'ordre, la rÃ¨gle d'or, et la qualitÃ©, espÃ©rons-le, ne sera jamais remise en question. Prenant l'allure d'un amical entrepÃ´t aux Ã©tagÃ¨res en bois, il suffit de vaquer tranquillement entre les allÃ©es et observer attentivement les amÃ©nagements nÃ©cessaires Ã  un tout nouveau genre de distribution pour comprendre que faire son Ã©picerie peut presque en devenir ludique... Normal lorsqu'on veut privilÃ©gier le contenu plutÃ´t que le contenant... Nous ne sommes en aucun cas bombardÃ©s de ces foutues publicitÃ©s aussi rÃ©pulsives que vomitives. TrÃ¨s peu d'emballages, Ã©videmment, donc, trÃ¨s peu de gaspillage.\n\nVrac, vrac, vrac! Lorsqu'on dit vrac, certes l'on pense aux Ã©pices, aux noix, aux cÃ©rÃ©ales, aux thÃ©s et cafÃ©s, mais quand avons-nous dÃ©jÃ  entendu parler de beurre d'arachide, de bouillon de lÃ©gumes en poudre, de miel!...hum...quoi d'autre, oui! de savons et shampoings?!... L'on rÃ©apprend totalement l'art de bien se fournir...et se nourrir...\n\nComme toutes bonnes Ã©piceries santÃ© qui se respectent, un volet Â« santÃ© au naturel Â»  vient Ã©videmment Ã©tayer sa philosophie. Vitamines, supplÃ©ments, accessoires, etc. l'Ã©quipe vivante de conseillÃ¨res et conseillers vous aidera Ã  faire des choix judicieux, seulement si le besoin s'impose. L'on se rÃ©concilie dÃ©finitivement avec la consommation; car elle est juste.\n\nAtout: rapport qualitÃ©\/prix indÃ©niable.</t>
  </si>
  <si>
    <t>Ã©quitable,lentement,modÃ¨le,la,c'est,la,la,amical,suffit,nouveau,Normal,Nous,dit,aux,noix,aux,nous,nourrir,\n\nComme,l'Ã©quipe,vous,seulement,besoin,la,est,</t>
  </si>
  <si>
    <t>YSe0158gPVi0modmu6yopQ</t>
  </si>
  <si>
    <t>Zc--tRZ3rT-hwIdY4gHQiA</t>
  </si>
  <si>
    <t>Je ne savais pas trop Ã  quoi m'attendre en entrant chez Albatroz. Les boutiques qui importent de l'artisanat aux couleurs orientales sont que trop nombreuses Ã  MontrÃ©al, et certaines ne valent pas toujours le coup d'oeil!... Eh bien je fus surpris de me surprendre, car je me suis retrouvÃ© devant le plus important Ã©talage d'encens qu'il m'ait Ã©tÃ© donnÃ© de voir jusqu'Ã  prÃ©sent... Plus de 150 sortes...sous toutes les formes possibles. Papiers d'ArmÃ©nie, cÃ´nes, poudre, bÃ¢tons, feuilles!.. C'est peu dire... Certaines fragrances sont peu (ou pas) communes (ambre, myrrhe, bergamote, bois sacrÃ©, etc.) et d'autres, particuliÃ¨rement celles qui veulent se rattacher aux effluves fruitiÃ¨res, ne sont tout simplement pas invitantes (ou rÃ©ussies, Ã§a reste Ã  voir), mais n'en demeure pas moins que j'ai passÃ© un bon bout de temps Ã  stimuler mon odorat. \n\nEn tout cas, on n'y va pas seulement pour l'encens; une exhaustive sÃ©lection de produits faits Ã  la main par des artisans des quatre coins du monde (Afrique, Asie, AmÃ©rique centrale) est offerte au client, allant des lustres et lanternes de verre (parfois soufflÃ©) jusqu'aux peintures colorÃ©es de cÃ©lÃ©britÃ©s (qui discordent un tantinet avec le reste de la fourniture). Ã‰videmment, vous y retrouverez Bouddha et tout le tralala, des bijoux de tous les genres (plusieurs promotions), des masques, des phallus gÃ©ants, etc. Si vous aimez fumer du sheesha, sachez que quelques narguilÃ©s sont vendus avec charbon et tabac. Ã‡a demeure un endroit oÃ¹, Ã  force de recherches, il est possible de trouver de rares items.</t>
  </si>
  <si>
    <t>savais,entrant,importent,aux,important,Ã©tÃ©,sous,C'est,myrrhe,sacrÃ©,veulent,simplement,seulement,exhaustive,main,allant,vous,retrouverez,tous,vous,sachez,vendus,possible,150</t>
  </si>
  <si>
    <t>cH3aba_3md0-LMA1gew-tQ</t>
  </si>
  <si>
    <t>rKVe59MyGTB6rb3oAmpqiQ</t>
  </si>
  <si>
    <t>Si vous aimez la musique alternative, le punk, le metal, ainsi que sa panoplie de dÃ©rivÃ©s, et que vous cherchez dÃ©sespÃ©rÃ©ment un endroit oÃ¹ l'on peut retrouver tous les T-shirts et Â«hoodiesÂ» de vos groupes prÃ©fÃ©rÃ©s, sachez que le Labyrinthe propose un incommensurable choix de chandails. Comment dÃ©crire cet emblÃ¨me de l'undeground vestimentaire?... Un immense sous-sol oÃ¹ s'alignent des allÃ©es gorgÃ©es de vÃªtements? Le Labyrinthe m'a Ã©tÃ© d'une aide prÃ©cieuse dans le passÃ©, lorsque j'Ã©tais fÃ©ru de Lagwagon, NOFX, Pennywise, et No Use for a Name... et que je devais absolument possÃ©der au moins un T-shirt Ã  l'effigie de chacun de mes groupes adorÃ©s. Il va sans dire, j'y trouvais toujours ce que je cherchais, mÃªme que souvent, je me surprenais d'y trouver autant de choix (modÃ¨les) pour un seul groupe. J'ai Ã©tÃ© derniÃ¨rement agrÃ©ablement surpris du matÃ©riel vestimentaire disponible pour le groupe Tool! Plus de 10 sortes de chandails...\n\nBien que le 3\/4  de la fourniture soit des vÃªtements (T-shirts, hoodies, tuques, casquettes) vous trouverez aussi Ã  l'avant, dans un interminable prÃ©sentoir, des colliers, des patchs (de groupes de musique), du papier Ã  rouler, de l'encens, etc... Ã€ l'entrÃ©e, un rack Ã  posters... L'ambiance musicale peut parfois devenir Ã©nervante Ã  force d'entendre Ã  tue-tÃªte les cris stridents d'untel chanteur de metal, ou Ã  l'inverse, les borborygmes quasi sataniques d'un autre.\n\nLe prix du T-shirt varie normalement entre 21 et 26 $\n\nAttendez-vous Ã  environ le double pour un hoodie...</t>
  </si>
  <si>
    <t>vous,vous,tous,sachez,incommensurable,immense,sous,Ã©tÃ©,d'une,passÃ©,dire,souvent,Ã©tÃ©,derniÃ¨rement,agrÃ©ablement,vous,trouverez,interminable,musicale,\n\nAttendez,vous,double,10,3\/4,21,26</t>
  </si>
  <si>
    <t>aLAodyHgAEjs8N3jqyeTZg</t>
  </si>
  <si>
    <t>D5VSgp0T7dtMNMc_aptu9g</t>
  </si>
  <si>
    <t>J'ai eu de la misÃ¨re Ã  rester longtemps dans cette boutique; non pas que les produits suggÃ©rÃ©s n'aient rien d'intÃ©ressants, au contraire, mais bien parce que tout ce mixte de fragrances fruitÃ©es et florales a fini par me donner des maux de tÃªte. Ã€ vrai dire, je ne sais pas comment font les employÃ©s pour y travailler toute la journÃ©e. J'aurais cru que la volatilitÃ© des produits de soins de beautÃ© entiÃ¨rement naturels (sans produits chimiques quelconque et agents de conservation) Ã©tait beaucoup moins forte. Eh bien je me suis mis les doigts dans le nez... Je me cherchais un dÃ©odorant naturel, sans aluminium, et un shampoing. J'ai trouvÃ© ce que je cherchais... Le concept m'a quand mÃªme plu; c'est un peu calquÃ© sur l'idÃ©e du vrac. Le personnel, jovial et renseignÃ©, coupe une partie du bloc (le tout) du produit que vous recherchez. D'autres sont par contre dÃ©jÃ  emballÃ©s. Les prix sont raisonnables.\n\nMon dÃ©odorant Ã©tait une espÃ¨ce de barre parfumÃ©e Ã  l'huile essentielle de patchouli. Le bicarbonate incorporÃ© est utilisÃ© pour absorber les odeurs. L'efficacitÃ© dÃ©pend vraiment du genre d'activitÃ© que l'on pratique. Personnellement, je prÃ©fÃ¨re sentir un peu que de me badigeonner de produits cancÃ©rigÃ¨nes. J'ai trouvÃ© amusant que l'on Ã©tiquette sur l'emballage de mes produits le visage et le nom de la personne qui les a confectionnÃ©s. Par contre mon shampoing solide au jasmin a laissÃ©, aprÃ¨s ma premiÃ¨re utilisation, une sorte de graisse suintante sur mon cuir-chevelu... Je n'avais peut-Ãªtre pas la tÃªte pour celui-lÃ . Reste Ã  voir avec les liquides...\n\nLa boutique couvre pratiquement toutes les branches de l'hygiÃ¨ne et de la cosmÃ©tique : savons, parfums, shampoings, dÃ©odorants, baumes, crÃ¨mes, exfoliants, sÃ©rums, beurre, etc. etc. etc. La sÃ©lection est exhaustive est chaque produit porte un nom particulier. C'est une alternative relativement intÃ©ressante, mais il faut faire preuve de discernement. Ce n'est pas parce que c'est naturel, que c'est nÃ©cessairement efficace. NÃ©anmoins, un fait persistera toujours : c'est moins nocif pour la santÃ©, alors c'est dÃ©finitivement un atout...</t>
  </si>
  <si>
    <t>misÃ¨re,non,rien,la,beautÃ©,entiÃ¨rement,Ã©tait,forte,dÃ©odorant,c'est,jovial,vous,par,emballÃ©s,dÃ©odorant,Ã©tait,amusant,la,La,exhaustive,nom,alternative,n'est,c'est,c'est,nÃ©cessairement,c'est,nocif,la,c'est,</t>
  </si>
  <si>
    <t>co5NWcg-a1yOvVO477QNFw</t>
  </si>
  <si>
    <t>Cx-WTjf76i76jn2XbROp6g</t>
  </si>
  <si>
    <t>L'artisanat marocain a de quoi rendre jalouses plusieurs cultures! Le Souk (marchÃ© dans les pays de traditions arabes) est une caverne d'Ali Baba remplie de trÃ©sors usagÃ©s plus magnifiques les uns que les autres. Banquettes, poufs, chaises, chandeliers, bijoux, verres Ã  thÃ© ornementÃ©s; tout le raffinement du Maghreb dans l'univers du brocanteur. Ã‡a sonne intÃ©ressant... Par contre, mon passage dans ce commerce a Ã©tÃ© pour moi une expÃ©rience trÃ¨s dÃ©cevante, en grande partie Ã  cause du propriÃ©taire qui semblait Ãªtre incapable de me flairer. Pourtant, j'Ã©tais trÃ¨s intÃ©ressÃ© par la fourniture provenant du Maroc, mÃªme que je suis passÃ© Ã  deux poils d'acheter une somptueuse thÃ©iÃ¨re argentÃ©e. Rien Ã  faire, c'Ã©tait Ã  peine si l'on voulait m'informer des prix. Le propriÃ©taire jasait avec un ami (dÃ©jÃ  plus sympathique que lui), tandis qu'un jeune homme silencieux et mÃ©fiant est restÃ© tout mon passage durant, assis sur une belle chaise ancestrale Ã  Ã©pier le moindre de mes gestes. Ã€ un moment donnÃ©, j'ai cru qu'on se moquait de moi; j'ai demandÃ© au propriÃ©taire la carte d'affaire du commerce qui Ã©tait sur un meuble derriÃ¨re la caisse. Il m'a rÃ©pondu sÃ¨chement qu'il n'en n'avait pas. Alors je lui ai pointÃ© le paquet de cartes derriÃ¨re lui et il m'a rÃ©torquÃ© de nouveau qu'il n'en avait pas. Peut-Ãªtre une mauvaise journÃ©e pour lui; sa boutique Ã©tait vide vide vide, remarquez que, avec une attitude pareille, Ã§a ne doit pas trop attirer la clientÃ¨le...</t>
  </si>
  <si>
    <t>caverne,usagÃ©s,intÃ©ressant,incapable,me,Pourtant,par,provenant,dÃ©jÃ ,jeune,Ã©pier,Ã©tait,meuble,la,rÃ©pondu,sÃ¨chement,n'avait,derriÃ¨re,nouveau,avait,Ã©tait,trop,la,</t>
  </si>
  <si>
    <t>9e90J4QY5tZybJiPE7krEA</t>
  </si>
  <si>
    <t>pbyvkKbSUfALcG3CxoWJKA</t>
  </si>
  <si>
    <t>Voici une Ã©picerie-restaurant latino-amÃ©ricaine qui gagne Ã  Ãªtre connue! C'est dÃ©finitivement l'endroit clÃ© Ã  MontrÃ©al pour se familiariser avec les produits alimentaires de l'AmÃ©rique latine. 300 marques (Maseca, Bimbo, Coronado, Lizano, etc.) qui englobent environ 2500 produits typiquement latins. Haricots, riz, tortillas, salsas, tacos, sauces piquantes, fruits, lÃ©gumes, crÃ¨me sure, olive, piments, huiles, jus de fruits, Ã©pices, aromates, tisanes, thÃ©s, etc. etc. etc. Inutile d'en dire davantage... L'Ã©picerie couvre plus de vingt pays latins. Vous risquez fortement de trouver ce que vous cherchez, Ã  moins qu'il ne s'agisse de biÃ¨res importÃ©es, ne figurant pas sur les tablettes. J'ai Ã©tÃ© aussi un peu dÃ©Ã§u de la piÃ¨tre variÃ©tÃ© du cafÃ©; quelques compagnies (El Rey, Sello Rojo, Bustelo, etc.), sans plus. Je m'attendais Ã  du vrac de qualitÃ© et non du prÃ©-emballÃ© moulu. C'est dommage, surtout lorsqu'on sait que l'AmÃ©rique centrale et du sud exportent partout Ã  travers le monde une proportion effarante de cafÃ©s succulents.\n\nIl aussi possible de manger sur place une quinzaine de repas typiques, allant des dÃ©licieuses quesadillas aux poissons, poulets, bÂœufs... Suffit de se rÃ©fÃ©rer au prÃ©sentoir style cafÃ©tÃ©ria. Certains repas m'ont paru cependant moins ragoÃ»tants, plus spÃ©cialement ces langues de bÂœufs servies avec riz et salade. Assiettes vÃ©gÃ©tariennes et colorÃ©es disponibles...\n\nL'Ã©picerie comprend Ã©galement une petite boulangerie (pains, gÃ¢teaux, biscuits, tartes, etc.) ainsi qu'une boucherie (saucisses et compagnie), toutes deux proposant de la saveur traditionnelle.</t>
  </si>
  <si>
    <t>C'est,environ,sure,dire,L'Ã©picerie,Vous,fortement,vous,figurant,Ã©tÃ©,la,non,C'est,surtout,sud,exportent,une,succulents.\n\nIl,possible,prÃ©sentoir,cependant,spÃ©cialement,Ã©galement,une,petite,gÃ¢teaux,300,2500</t>
  </si>
  <si>
    <t>4n9suwSaxXuaZ8mizhO7xA</t>
  </si>
  <si>
    <t>SLf3dEiwF_LWkJRlFfIxjg</t>
  </si>
  <si>
    <t>Bien que Brutopia soit l'une des microbrasseries les plus populaires du centre-ville de MontrÃ©al, il m'a fallu trop de temps avant d'y mettre enfin les pieds. Jusqu'Ã  la semaine derniÃ¨re, je ne la connaissais que trÃ¨s vaguement de nom, et n'avais entendu que des commentaires plus ou moins Ã©logieux Ã  son Ã©gard. J'ai donc dÃ©cidÃ© d'aller vÃ©rifier par moi-mÃªme. Et quoi de mieux que d'aller dans un bar le soir d'une joute de hockey pour  tester son ambiance? Ce n'est pas le meilleur endroit pour regarder le hockey cependant; la partie est prÃ©sentÃ©e en sourdine, musique branchÃ©e en arriÃ¨re-fond... Un lundi soir tout de mÃªme bien occupÃ©...et ce n'est pas comme si la place Ã©tait restreinte; Ã©crans plats, tables, tabourets et banquettes se dÃ©ploient sur 3 Ã©tages... Je n'imagine pas les fins de semaine... Ses murs de briques et son Ã©clairage tamisÃ©, sa musique versatile, sa cuisine d'amuse-gueules et tapas, son ambiance bien urbaine; toutes ces caractÃ©ristiques attirent une clientÃ¨le trÃ¨s variÃ©e qui se compose linguistiquement d'au moins 60% d'anglophones. J'ai quand mÃªme rÃ©ussi Ã  me faire servir en franÃ§ais, ce qui dans le cas contraire, m'aurait franchement offusquÃ©...\n\nEntourÃ©e de pubs irlandais de renom, Brutopia a de la pression en ceci qu'elle se doit d'offrir des bonnes biÃ¨res naturelles brassÃ©es Ã  l'ancienne sur place afin de rivaliser avec les bars dits plus \commerciaux\. CÃ´tÃ© biÃ¨res, j'ai Ã©tÃ© agrÃ©ablement surpris. La brasserie utilise principalement des malts canadiens et y ajoutent des spÃ©cialitÃ©s britanniques afin de crÃ©er une palette gustative distinguÃ©e. Je me suis pris une succulente pinte d'IPA au reflet ocre, que mon palais a grandement apprÃ©ciÃ©e; un va-et-vient constant entre la douce amertume et la teneur maltÃ©e d'une biÃ¨re rÃ©ussie. Je me suis lancÃ© par la suite sur un verre de Nut Brown (seulement 2,40$!!!), au nez Ã©vident de cafÃ© moka, et au goÃ»t particuliÃ¨rement prononcÃ© de noisettes grillÃ©es. C'Ã©tait presque du Nutella liquide... 5 biÃ¨res sont offertes en permanence, et 3 biÃ¨res s'ajoutent aux couleurs des quatre saisons...\n\n-L'hiver, ne pas prendre un siÃ¨ge Ã  proximitÃ© de la terrasse extÃ©rieure pour fumeurs. La porte s'ouvre continuellement et Ã§a peut finir par dÃ©ranger sÃ©rieusement.\n-Trois terrasses sont ouvertes l'Ã©tÃ©.\n-Plusieurs Ã©vÃ©nements artistiques et spectacles musicaux ont lieu presque quotidiennement.</t>
  </si>
  <si>
    <t>Jusqu'Ã ,la,la,Et,d'une,tester,n'est,cependant,la,branchÃ©e,fond,n'est,Ã©tait,urbaine,attirent,variÃ©e,compose,linguistiquement,d'au,cas,la,d'offrir,agrÃ©ablement,ajoutent,gustative,succulente,constant,d'une,biÃ¨re,lancÃ©,seulement,goÃ»t,aux,siÃ¨ge,La,par,Plusieurs,ont,3,60,2,40,5,3</t>
  </si>
  <si>
    <t>9slNTakMCpw1Ql_9pLjCDA</t>
  </si>
  <si>
    <t>pao-0Yk7gtH0-GhFXw2VdA</t>
  </si>
  <si>
    <t>Acronyme pour Houblon, Eau, Levure et Malt, les 4 ingrÃ©dients essentiels Ã  la confection d'une biÃ¨re, qu'elle soit bonne ou mauvaise. En tout cas, l'absence de goÃ»t ne m'a jamais autant dÃ©concertÃ© qu'ici. Je m'attendais au moins Ã  y boire une biÃ¨re potable, sachant que je me retrouvais dans un broue-pub artisanal portant un nom aussi louangeur. Eh bien celle que j'ai choisie en tout cas n'Ã©tait pas plus stimulante que le mauvais jeu de mot Ã©crit sur le tableau : Â« Une blonde facile? Â». Facile?!?!... Ã‰videmment que ma blonde Ã©tait facile, elle ne goÃ»tait strictement rien. AmÃ¨re dÃ©ception...remarque, c'est un peu de ma faute, j'avais Ã©tÃ© prÃ©venu... C'est rare que je vais me plaindre d'un verre surdimensionnÃ©, qui en l'occurrence, aurait pu se qualifier de pinte, mais heureusement qu'un bol de mini bretzels gratuits m'accompagnait durant ma dÃ©gustation, car j'ai dÃ» me saler plus d'une fois la bouche pour combler une soif quelque peu forcÃ©e. VoilÃ  le mot : soif. BiÃ¨re de soif sans caractÃ¨re. Â« Toutes nos biÃ¨res contiennent plus ou moins 5% d'alcool Â», ai-je pu lire sur le menu... Ah bon!... Propos un peu Ã©lusifs non?... \n\nJ'ose espÃ©rer que la rousse et la noire ont un peu plus Ã  offrir. Ceci dit, ne surtout pas prendre la blonde, qui est pourtant issue d'un mÃ©lange potentiellement intÃ©ressant (orge pÃ¢le et seigle bio maltÃ©). Une blanche, une cream ale, une dorÃ©e au miel ainsi que la biÃ¨re mystÃ¨re du brasseur (biÃ¨re du moment) s'ajoutent Ã  la liste. Levures et houblons majoritairement allemands. On a aussi parfois le droit Ã  des biÃ¨res fugaces (invitÃ©es); l'APA (Americain Pale Ale) des Trois Mousquetaires Ã©tait pour un temps disponible... Quelques biÃ¨res commerciales sont offertes: Carlsberg, Guinness et Kilkenny...\n\nEnfin bref, la brasserie se veut Ãªtre un lieu branchÃ©, empreint d'une ambiance trÃ¨s urbaine et Â«propreÂ», relativement bruyant (la musique force Ã  hausser le ton). Le dÃ©cor, pratiquement tout faite de bois (noyer et Ã©rable), ainsi que l'immense bar central en U, viennent ajouter un certain cachet.\n\n Le Helm offre une cuisine exemplaire, et c'est ici que la place peut se reprendre. Le menu varie au fil des saisons et tente de favoriser le plus possible les produits du terroir quÃ©bÃ©cois. On a le droit Ã  de belles propositions, allant de la soupe Ã  l'oignon gratinÃ©e au tartare de bÂœuf. Tapas et autres Â«cochonaillesÂ» d'ici combleront plusieurs genres de gourmandise.\n\n\n-DJ du jeudi au samedi</t>
  </si>
  <si>
    <t>la,biÃ¨re,autant,biÃ¨re,potable,sachant,broue,artisanal,portant,nom,cas,n'Ã©tait,stimulante,mot,blonde,blonde,Ã©tait,goÃ»tait,AmÃ¨re,c'est,C'est,rare,d'un,qualifier,heureusement,mini,durant,d'une,la,BiÃ¨re,non,ont,blonde,pourtant,mÃ©lange,intÃ©ressant,orge,biÃ¨re,Ã©tait,la,d'une,urbaine,relativement,Ã©rable,certain,c'est,la,fil,possible,terroir,belles,allant,gratinÃ©e,combleront,gourmandise.\n\n\n,4,5</t>
  </si>
  <si>
    <t>8OWVz32n303hi-K5EC8kyA</t>
  </si>
  <si>
    <t>GgocFk6T_aU0VCk8PLiSEQ</t>
  </si>
  <si>
    <t>Ce salon de dÃ©gustation, qui n'a de sobre que sa dÃ©coration, tombe Ã  point, car il permet de dÃ©guster les bonnes biÃ¨res de la microbrasserie Hopfenstark, ayant ses quartiers gÃ©nÃ©raux Ã  l'Assomption. Qui plus est, ne trouve pas leurs biÃ¨res en bouteille qui veut ; elles se font plutÃ´t rares sur les tablettes des dÃ©panneurs spÃ©cialisÃ©s. \n\nBref, pour ces raisons, la Station HO.ST, rustique Ã  souhait, fleurant le bois Ã  plein nez et plutÃ´t discrÃ¨te, nous ouvre ses portes Ã  MontrÃ©al au grand bonheur de nos palais. Car leurs biÃ¨res valent le dÃ©tour. L'influence belge prÃ©domine haut la main, alors Ã  bon entendeur. Mais personnellement, j'ai un faible pour leurs quelques cuvÃ©es bien houblonnÃ©es : End of the Trail (American Pale Ale) et Postcolonial IPA, deux excellentes dÃ©couvertes pour l'amateur d'amertume...</t>
  </si>
  <si>
    <t>est,font,rustique,nous,ouvre,grand,nos,main,deux,</t>
  </si>
  <si>
    <t>uFh52oQLrVKN9IKFL4cllg</t>
  </si>
  <si>
    <t>-NycZLw5rPxqwrkKKI-83w</t>
  </si>
  <si>
    <t>kROYR_6mVfg9WgJ7z1HOSA</t>
  </si>
  <si>
    <t>Through a combination of gourmet burger meat, interesting and tasteful additions to the burger stack, &amp; reputation of 'The Iron Chef' of CLE, this place pulls off some nice burgers. One look at the menu, tells you their burgers are the highlights. There are a very few non-burger items on the menu. The ambiance is akin to a down home burger joint with hint of sophistication. The service is attentive &amp; the wait staff work hard to impress customers. \n\nThere are several aspects that don't quite fit this restaurant. The down home ambiance &amp; rustic fashioned menu don't go with digital pad totting staff &amp; their modernized uniforms. Being attached to 'The Eaton Place' which tries to exude a sense of luxury, doesn't fit the overall interpretive motto of B Spot  - come for eclectic gourmet affordable burgers in a family friendly down home setting\n\nThis said, the star attractions - the Burgers - pull of only decently. The taste is good but nothing that will make you convert. The price is affordable &amp; in sync with the quality.</t>
  </si>
  <si>
    <t>interesting,tasteful,nice,their,few,non,akin,down,joint,attentive,several,that,down,rustic,fashioned,digital,their,which,overall,interpretive,eclectic,affordable,friendly,good,that,affordable,One</t>
  </si>
  <si>
    <t>5ndBh3BLzv5O3UubMNMxIw</t>
  </si>
  <si>
    <t>B5xWYgJDSN4RPPk4DlUajQ</t>
  </si>
  <si>
    <t>UPDATE:  I'm reducing the star rating for this place.  Although the food quality continues to be good (see below) their service has hit the bottom of the pits now.  Its best to just get take out from here and not bother sitting down - you will get aggravated.  I am updating this review after 3 bad consecutive bad service from their wait staff, who are inattentive, have the air that they would rather be in the kitchen or somewhere else than on the dining floor.  They get the orders wrong and  don't pay attention while taking the order.\n\n\nIt's an un-assuming place in a strip mall with a rickshaw stationed in the front. Once you stepped through the first standard glass door you face two dark wood carved doors &amp; the smell of Indian curry hits you. You realize something good is behind the doors. Bamboo Garden is an Indo-Chinese fusion - Mostly Indian with a historical Chinese influence. More is explained in their menu  Don't let this fusion business fool or confuse you. In the heart of it, this place is good Indian delish food. The atmosphere is open airy &amp; well lit. Very different from the usual crammed dimly lit Indian sit-down joints. Their food is superb - well short of the true authentic home made Indian. \n\nThe patronage is always a mix - the wide eyed curious first timers to the well trained foodies - but it's never an overwhelming crowd. The menu contains the usual Indian fair however you will see Chinese items alongside. These items are cooked with a heavy Indian influence - spices &amp; Indian aromatics. The service staff are courteous &amp; accommodating. They are well spoken. Bamboo Garden shares it's kitchen with Tadka which is next door and markets itself to be fully Indian. You can ask for menu of both from one place. I have found little difference however. \n\nTheir lunch buffet also is more extravagant than others I have seen around. The items are actually well prepared &amp; the number of dishes are always double the number than other Indian buffet.  They even have a party center for rent which is always hosting a function on weekends of course catered by Bamboo Garden.\n\nInsider tips #1: order a green coconut for your drink. Once finished, ask them to split it apart and try the soft semi-white semi-sweet jelly-like inside. \n\nInsider tip #2: ask for both menus if you want even more variety. \n\nInsider tip #3: mind the spicy factor. When they say very spicy they Do meany very very very spicy. If you are used to the usual very spicy then order mild here.\n\nInsider tip #4: ask for less sweet if you order their sweet mango lassi.</t>
  </si>
  <si>
    <t>good,their,Its,best,bad,consecutive,bad,their,inattentive,first,standard,dark,Indian,good,Chinese,Indian,historical,Chinese,their,good,Indian,delish,open,different,usual,lit,Indian,Their,superb,short,true,authentic,Indian,wide,eyed,curious,first,overwhelming,usual,Indian,Chinese,heavy,Indian,Indian,courteous,which,next,Indian,little,\n\nTheir,extravagant,prepared,double,other,Indian,which,green,your,soft,white,sweet,like,more,spicy,spicy,spicy,usual,spicy,mild,here.\n\nInsider,sweet,their,sweet,3,two,one,1,2,3,4</t>
  </si>
  <si>
    <t>-R72l3Migy4IQkqkhxdhqA</t>
  </si>
  <si>
    <t>Gr537ov5L1LKW6EvlyERGQ</t>
  </si>
  <si>
    <t>I have found a new heaven for my Cookie &amp; pastry cravings - this heaven - Mulino Pastry is run by Didem - baker &amp; owner of this 9 month old establishment in Westlake. This place is an adventure for your sweet tooth.   If you are a fan of European pastry &amp; 'biscuits' (a.k.a. Cookies), then this place will fill you with the familiar smells, taste, as well as satisfying your sweet craving.\n\nThe offerings change but there are always some constants.  Didem takes pride in her creations and it most certainly shows in her enthusiasm as well as patience in explaining the various goodies to you. She will even let you taste various cookies before you can settle your mind. If you are like me and you can't make up your mind between the choices, just get a couple of each - trust me you will not regret.  In here quality does NOT diminish with quantity.  \n\nDuring my last visit, I had the Sesame seed savories ( these go perfectly with a cup of Earl Grey tea) , 3 different flavors of ( colored to match the flavor ) cream cookies, and Almond-Hazlenut Cookies ( come in a pack of two ).  None of these tasted like the dry crunchy cookies otherwise found in chain stores. They are a perfect combination of flakiness on the outside with just the right consistency of softness inside.  One bite and I bet you won't be able to put it down.  I could feel my sweet tooth giving a sigh of utter satisfaction.  Didem will even entertain any special order request you might have.  She was very willing to consider and deliver upon one my special orders of Half Moon cookies.\n\nThere are plenty of variety I need to try ( some familiar and some that I'm sure will be delicious ) as I look forward to my next visit.</t>
  </si>
  <si>
    <t>new,my,old,your,sweet,European,a.k.a,familiar,your,sweet,her,her,various,various,your,your,my,last,different,dry,perfect,right,able,my,sweet,utter,special,willing,my,special,plenty,familiar,sure,delicious,my,next,9,3,two,One,one</t>
  </si>
  <si>
    <t>qtaKZsIak6QfdUBHL0UoMQ</t>
  </si>
  <si>
    <t>8aacjwD9n3h_s39LSBmQZw</t>
  </si>
  <si>
    <t>Dolce Wraps or if you were to consider the Italian meaning of it - Smooth Wraps are indeed smooth to one's middle eastern food craving.  Let me say this though - there's nothing Italian about the wraps, plates, appetizers, or sides offered up here.  Its middle eastern flare all the way.\n\nThe food truly shines at Dolce.  The star attractions wraps - are served made to order, can be customized for heat, and can be toasted for a crunchy bites.  The various plate dishes are well prepared and served - something that is pleasing to the eye as well as to the your taste buds.  I truly love the various sauces at Dolce Wrap - aglio, chipotle pepper, spicy terriyaki - adorn the vegetarian or non-veg wraps with sweet spicy kick that's sure to get you hooked.   Dolce Wraps never skimp on the stuffing in the wraps - I have yet to be able to finish a whole wrap along with some sides on any of my repeated visits.  The wraps can almost be shared between two people.   You will also find Panini sandwich, Soups, Salads, Plates, and Smoothies on the menu.  All wraps can be made into a plate and almost any of the plates can be made into a wrap -  this might sound trivial but many wrap places actually don't do this. Sicilian Chicken plate is one of the more popular plates on their menu.\n\nOnce you walk in, you are greeted with some cozy dark couches, bar-tables, and a fire-place.  Upon your first visit you might wonder if the front seating area is for enjoying coffee - however, I have not seen any barista coffee on the menu at Dolce Wraps.  Upon my repeated visits here I have concluded that this front space is probably for lounging as you feel the post dining coma.  The rest of the space (the whole length of the restaurant left) contains booths and free-standing tables and chairs.  Its always very clean inside and despite the spicy cooking involving the menu, the spice smells are never overpowering.\n\nDolce Wraps has continued to maintain a great quality offering since they opened 2 years or so ago.  My repeat visits have always left me fully satisfied and pleased with their food.  The prices are very affordable given the quality and quantity offered. The service is never pretentious.  Dolce is a family friendly spot at the edge of Westgate mall where you can easily get hooked for light to moderately heavy middle eastern food.  Why didn't I review this place sooner if I've been going here for last 2 years ? - because sometimes I can be lazy :-)</t>
  </si>
  <si>
    <t>Italian,Smooth,smooth,middle,eastern,Italian,Its,middle,eastern,all,way.\n\nThe,various,prepared,that,pleasing,your,various,spicy,non,sweet,spicy,that,sure,hooked,able,whole,my,Panini,trivial,many,popular,their,cozy,dark,your,first,front,my,front,whole,free,Its,clean,spicy,great,My,satisfied,their,affordable,pretentious,friendly,hooked,heavy,middle,eastern,last,lazy,two,one,overpowering.\n\nDolce,2,2</t>
  </si>
  <si>
    <t>fdHaSGcz62TYK4jlLbl5WA</t>
  </si>
  <si>
    <t>3dMAswAQk0ehFvuE8V8RDA</t>
  </si>
  <si>
    <t>First the decor - if you didn't see the menu and couldn't smell the mesmerizing turkish food being cooked in the kitchen, you wouldn't guess that this is a turkish eatery.  I like the unique take on modernistic decor with hints of turkish culture via patterned carpets hanging on the walls (traditional turkish patterns weaved in of course).  Although we sat at a cozy table by the nook of the steps leading upto the main dining area from the bar, the interior space seemed very open and airy.  There was a small party room and small tables along a corridor.  \n\nSecond the drinks - I took the queue from my good yelp friend Rachel and tried the Fire Orchid flavored soda ( I couldn't find this flavor on their menu ) but I was very glad to have tried it.  Ask for two shots of the syrup, one just isn't enough for this flavor.  We also had their Grand Bazaar ( a concoction of Orange Vodka, Triple Sec, Orange Juie &amp; Sprite) it went down smooth and very fast actually.  This one is a must try for me the next time I'm in.\n\nThird the service - Our waitress was very courteous and she was always at an ear shot distance.  She was attentive and stopped by just when we needed her.  When I requested a second shot of flavor in my Fire Orchid drink she happily and excitedly took the drink back and even topped it up.  This was a very attentive gesture in my perspective.  There was not a slight hint of hesitation.  The service was just right for our visit.\n\nFourth the food - Now this is the shinning star of Istanbull Grill.  We started with their Baba Gannush - their preparation of this common appetizer was just the right amount of eggplant &amp; tahini mixture.  Some places either put too much eggplant or too little.  Istanbul seems to have gotten this mix correct.  The pita bread served with it were piping hot &amp; soft (sign of freshly baked goodness) which we had two baskets.  You can neve have enough fresh pita.  This was accompanied by their Red Lentil Soup - I could not speak as I had this soup, only because it was as good as your turkish grandmother's recipe.  I have yet to try a red lentil soup better than this in Cleveland area.  For our entree - we had the Okra Stew - unfortunately I found this item in need of some improvement - the stew was a little too overwhelmed by cumin almost someone wasn't paying attention to the portion required. Although it was still edible, the after-taste of each bite of this was a little unpleasant.  The second entree we had - Chicken Adana Kebap - was well worth the trip to Istanbul Grill.  This kebap of ground chicken, red bell peppers and parsley grilled &amp; served with rice, marinated onions was full of taste and flavor. This dish did not disappoint our taste buds and left was wanting more.  Even as it arrived at our table, the smell of this dish shifted our tastebuds to high gear.\n\nInstanbul Grill is a must visit again and again for me.  Not only because of its good service, and great food but also for the variety it offers that makes me want to go back today and try more.  I just have to watch my weight :-)</t>
  </si>
  <si>
    <t>mesmerizing,turkish,turkish,unique,modernistic,turkish,patterned,traditional,turkish,cozy,upto,main,interior,open,small,small,my,good,their,glad,enough,their,smooth,next,in.\n\nThird,Our,courteous,attentive,second,my,attentive,my,slight,right,our,their,their,common,right,eggplant,much,eggplant,little,correct,hot,soft,which,enough,fresh,their,good,your,turkish,red,lentil,better,our,little,overwhelmed,edible,little,unpleasant,second,worth,red,full,our,our,our,high,its,good,great,that,more,my,two,two</t>
  </si>
  <si>
    <t>jfNqz6AdFab4peEBR_nF0A</t>
  </si>
  <si>
    <t>fO1fhDL9vmGlU6hz8W5c7w</t>
  </si>
  <si>
    <t>They are no longer a casual fine dining.  Due to insufficient patronage they have changed their business model to be an Ice Cream Parlor.  The new Ice Cream Parlor with the same name opened Nov. 9th, 2011.  Here is a blog entry of the transition. http:\/\/rosanderberea.com\/?p=298</t>
  </si>
  <si>
    <t>casual,fine,insufficient,their,new,same,2011</t>
  </si>
  <si>
    <t>_fHh_LTRECV-y3LVBbqSVA</t>
  </si>
  <si>
    <t>RiGtSzVzc42CKjyZkDxZRA</t>
  </si>
  <si>
    <t>If you are looking to dine Ina museum, if you are looking to sit in an open airy space to see all the action surrounding, if you are looking to have unobstructed views to people watch, if you are looking to taste decent food then the new location of Crop Bistro is the place to try.  The ceiling to floor windows, the vaulted ceiling, the large mural over the bar, and a retro analog clock on the opposite wall, are all sights to enjoy as you chow down on libations, salads, steaks, and other non-meat dishes.  The ambiance is well suited for medium to larger parties  With all these good things, I must have caught Crop on an off night. \n\nCrop's menu has a wide variety to offer.  Our dinner started with  Cherry Bomb -  an appetizer of Plum Tomato, Chorizo Sausage, Jack Cheese.  This was a nice combination of taste and texture. The we followed this by  Ohio Ribeye &amp; Braised Short Ribs.  Although the Smoked Mushroom Barley in my short ribs was too intense taste, the short ribs were carefully cooked to maintain a good balance of light fat and meat. The ribeye was made true to order.   The food is good but for the price point, the food could be better in comparison to other establishments of the same price point.  I am hoping this is work in progress. \n\nSo how did I catch Crop on an off night? For a Saturday night dinner with prior reservation we felt we were stuck into a corner on a very small and uncomfortable table. Our kind request for a potential larger table was met by straight No from the host who clearly had a chip on his shoulder.  There were several 4 person tables available unreserved which were seated upon by 2 people parties almost immediately after our arrival.  Our table was so small that even the waitress had a hard time placing our drinks and appetizer at the same time. There is most certainly a significant open space here that truly doesn't warrant such cramped seating. The wait staff seemed they must have been yelled at shortly prior our arrival. None of them, not a single one, had even a slight hint of a smile on their faces. \n\nI will give Crop Bistro another try, the next time, I'll try a different time different day.  Looking at other reviews,  my experience may have just been an oddity, and I'd really like to see if the next time is any different.</t>
  </si>
  <si>
    <t>open,airy,all,unobstructed,decent,new,large,opposite,other,non,larger,all,good,off,wide,Our,nice,Smoked,my,short,intense,short,good,light,true,good,better,other,same,\n\nSo,off,prior,small,uncomfortable,Our,kind,potential,larger,straight,his,several,available,unreserved,which,our,Our,small,hard,our,same,significant,open,that,such,our,single,slight,their,next,different,different,other,my,next,different,4,2</t>
  </si>
  <si>
    <t>7eEyXPJZo6-wFXCgPMcqMA</t>
  </si>
  <si>
    <t>Kuv-QSWUtOm5IjAxcFMl8A</t>
  </si>
  <si>
    <t>My experience with Luna Bakery was a recent stop-over for breakfast to go.  It a small little corner bakery offering a decent list of Panini and Crepe along with coffee drinks.  Its come in order and sit down or take out kind of a bakery.  The seating area is small, with a mix of cafe tables and seating at high stools along the back wall.\n\nI ordered the Herb scrambled egg panini with ham.  I found this sandwich unfortunately soggy.  Although it was stuffed with quite a bit of scrambled eggs, ham, and cheese,  the typical crust factor to the panini was missing.  It almost seemed that the sandwich did not have enough time in the panini grill.   I was able to customize this panini with tomato and was offered other options like pepper, etc.  I noticed however each additional item lead to an additional charge to the price of the sandwich.  \n\nThe crepe that I got with nutella and banana was actually quite nice.  The crepe was thick yet airy and the portion of nutella and banana was well balanced.  I would definitely recommend the crepe here.   As one of the reviewers pointed out before the crepe are not authentic, then again, Luna does not seem to advertise themselves as a crepery but their offering of it definitely delicious.</t>
  </si>
  <si>
    <t>My,recent,small,little,decent,Its,small,high,quite,typical,enough,able,other,additional,additional,that,nice,thick,authentic,their,delicious,one</t>
  </si>
  <si>
    <t>xzyzobmDWmLa4oev-V53DQ</t>
  </si>
  <si>
    <t>l1ug2BtaafDvHpr3JEmbAQ</t>
  </si>
  <si>
    <t>CLE International Supper Club rotation brought me and 8 others to La Casa Tazumal for an evening.  Don't pay attention to the overgrown indoor plants or even the bright green walls or the bright red chairs.  Do pay attention to the deliscious smells of Pupusas, Tamale, or Pastel.  This El Salvador cuisine offering little place rocks the  traditional Salvadoran dish made of thick, hand-made corn tortilla usually filled with a blend of cheese, cooked pork meat, refried beans. \n\nI tried the combination place that included 1 Pupusa, 1 Chicken Pastele (red tinted corn flour-based dish with a unique stuffing of chicken, and with chopped potatoes and carrots), and 1 Chicken Tamale.  The Tamale came piping hot moist wrapped in a green leaf.  This was one of the tastiest Tamale I've had.  It was a sharp contrast to dried husk wrapping an equally dry sometimes tasteless tamale of many other places.  I can have half a dozen Tamale from La Casa Tazumal.  My Pastele however was a little overcooked on the outside.  Inside was I paired my dinner with the Tamarind drink.   If you like sweet drinks, this drink is an excellent choice.  The hot chocolate started my evening while we waited for the rest of the group to arrive, was warm, sweet and perfect to warm me up for the rest of the dining festivities.\n\nLa Casa Tazumal is quiet most nights and great for small groups.  This is definitely the perfect place to kick back and try their offerings.  Some in the group did not have a great experience with the more entree dishes like the chicken or steak.  In contrast, my ordered items were mostly perfect.  La Casa is an experience in the dining as well as the ambiance it offers complete with the sweet ladies, the down-home decor,  as well as linguistic accent.   Oh and when you get the bill you will almost fall off your chair - because of the affordable prices.</t>
  </si>
  <si>
    <t>overgrown,indoor,bright,green,bright,red,deliscious,little,traditional,Salvadoran,thick,that,red,unique,hot,green,tastiest,sharp,dry,tasteless,many,other,half,My,little,my,sweet,excellent,hot,my,warm,sweet,perfect,quiet,most,great,small,perfect,their,great,more,my,perfect,complete,sweet,down,linguistic,your,affordable,8,1,1,1,one</t>
  </si>
  <si>
    <t>WDg4AYZH1Tmr1e_Lrz9dew</t>
  </si>
  <si>
    <t>aP8h2g80kZvPxo_1g3jAcw</t>
  </si>
  <si>
    <t>I frequent here more over weekends and its a great place to sip coffee and work.  Caribou of Westlake has become my weekend office, when I need to get a whole lot of 'stuff' done.  I've spent many a hours here, posting to my blog, studying, and even composing reviews on Yelp.  \n\nEven when it gets full, the patrons are always quiet and are also there to work.  There is a nice fire-place as well as a meeting room in the back, that can be reserved (I believe).   Their WiFi is solid and I've never experienced any signal loss.  The baristas are friendly and do a good job remembering you if you are a repeat visitor.  The decor is a typical caribou however, this one is one of the cleanest I have seen around.  \n\nIf you are looking for a place to go hang out with a good conversation partner, or just work, or take a break, this place is a great place to visit.</t>
  </si>
  <si>
    <t>frequent,its,great,my,whole,many,my,full,quiet,nice,that,Their,solid,friendly,good,typical,cleanest,good,great,one</t>
  </si>
  <si>
    <t>vZGnyptxBFI0xVZSdk3cAA</t>
  </si>
  <si>
    <t>4POPYEONJpkfhWOMx_PyGg</t>
  </si>
  <si>
    <t>Last night was my final visit to Harbour Sixty. I am sick and tired of them taking advantage of their customers with their upsell techniques. One of my friends asked the sommelier for a wine suggestion around the $100 price range and he comes back with something priced at $190. But the biggest kicker is their disgusting practice of charging $12 for a bottle for tap water. This is f'ing ridiculous! They go out of their way to refill your water glass all night long. Back in Dec we had a large group and they charged $250 for friggin TAP WATER. I confronted the manger and he said it was bottled water - yet it comes from the tap! This is BS and I won't go back anymore. Even their cocktail prices are ridiculous.....$24 for a vodka soda (they claim it is a double shot but it's not). Listen, I may sound cheap but that is not the case. I don't mind paying but Harbour Sixty is over the top and they go out of their way to gauge the customer and homie don't play that. Plus, my steak was undercooked last night and overcooked back in Dec so it seems like they can't even get that right these days. This place has definately gone downhill and I will be going to Jacob's or Morton's in the future. Harbour Sixty just ain't worth it.</t>
  </si>
  <si>
    <t>Last,my,final,sick,tired,their,their,upsell,my,biggest,their,disgusting,ridiculous,their,your,large,friggin,bottled,their,ridiculous,vodka,double,cheap,their,my,last,right,worth,One,100,190,12,250</t>
  </si>
  <si>
    <t>7JC6coDhaUWU6d4cnHbK3w</t>
  </si>
  <si>
    <t>hZKBaGrcVs4__E-Lr7T39A</t>
  </si>
  <si>
    <t>No clue why there are so many negative reviews here - it appears the majority of complaints are from international customers. My experience dealing with their customer service has been top notch, shipping has always been on time and I am happy to support a Canadian business. The one time I had a problem I called them and they were happy to give me a refund on a shirt that was final sale. I have also returned several items for various reasons over the years and have never had any issues whatsoever.\nThey easily have the best selection of clothing and accessories anywhere in Canada, and carry all the top designers. Dimensions are provided on their website for all the clothing which is of great help when determining the appropriate size. Their sales are fantastic and I have found some serious bargains over the years like Balmain 70% off! I buy the majority of my clothing online now and Ssense is my go to retailer. There is not a single online presence in Canada that can touch the variety of quality brands carried at Ssense.</t>
  </si>
  <si>
    <t>many,negative,international,My,their,top,happy,Canadian,happy,that,final,several,various,best,all,top,their,all,which,great,appropriate,Their,fantastic,serious,my,my,single,online,that,one,70</t>
  </si>
  <si>
    <t>T90HIW4FpQWJdLSTD9Y0Dg</t>
  </si>
  <si>
    <t>iOTh1kL-UixifUBgn2-E2A</t>
  </si>
  <si>
    <t>Hit up Chelo &amp; Co and ordered the Vaziri Kabab and it really hit the spot. Both the beef and chicken kabobs were juicy and delicious, the rice was nice and fluffy and the small salad it came with was solid. It is prepared fesh so wait times can be a drag, calling in your order might be a good idea. The place is on the small side, not really a place to eat in with only a few bar seats. Definately one of the better kabab spots in downtown TO, will be back for sure!</t>
  </si>
  <si>
    <t>juicy,delicious,nice,fluffy,small,solid,your,good,small,few,better,sure,one</t>
  </si>
  <si>
    <t>ombPKv1vJyrUkpC8MFjW1A</t>
  </si>
  <si>
    <t>dk6c_rmpXmXR6VEXJN1_8g</t>
  </si>
  <si>
    <t>This spot is nothing like the original location. At first, the subs were decent and the staff were young and friendly. Fast forward a year or so later and the subs are trash. Previously, at least the bacon was crisp and was on the thicker side. But now the bacon seems to be a lower grade, super thin and soggy. Considering  bacon and turkey bacon subs are their biggest sellers, not sure why they would cheap out and replace the bacon with an inferior product. Don't waste your time going here, this place is no better than Subway or Mr. Sub.</t>
  </si>
  <si>
    <t>original,decent,young,friendly,least,crisp,thicker,lower,thin,soggy,their,biggest,sure,inferior,your,better,</t>
  </si>
  <si>
    <t>4F2VpSAJXRN_9s8vLr8bbw</t>
  </si>
  <si>
    <t>SNWlgY-hTUr6h2kEee6gCA</t>
  </si>
  <si>
    <t>Oh man, this location was temporarily closed for renovations and I thought there would be an improvement in efficiency and cleanliness. Although the space has been updated, it remains filthy and the dining room space was reduced significantly. If you thought things couldn't get any slower you are dead wrong. Now there is only one cashier and the lienups are crazier than ever! Once you order, you will will be waiting in a an overcrowded waiting area with dozens of people waiting for their meals. The food quality remains terrible, they only fill up the fries halfway and I don't know why I continue to eat this rubbish and visit this horrible location.</t>
  </si>
  <si>
    <t>filthy,dead,wrong,crazier,overcrowded,their,terrible,horrible,one</t>
  </si>
  <si>
    <t>i5mI8flRr-BGREWgFpHaog</t>
  </si>
  <si>
    <t>68PJJkcq_i0SlLqO6t7Qxw</t>
  </si>
  <si>
    <t>Ordered from Asian Legend via UberEATS last week. The food arrived hot and on time. While the food was decent, it was definitely nothing special. It is frustrating to notice the significant increase in price if you order rather than dine in. For example, the Schezuan Beef is $13.99 if you dine in, but $19.95 if you order via Uber. So not only is the price jacked by almost 50%, you also end up paying a delivery fee for some very mediocre food. Not sure who is responsible for hiking the price but either way it is a huge rip off.</t>
  </si>
  <si>
    <t>last,hot,decent,special,frustrating,significant,mediocre,sure,responsible,huge,13.99,19.95,50</t>
  </si>
  <si>
    <t>pzbTbm7K5Sd_0dqps8qXKA</t>
  </si>
  <si>
    <t>zjZbVmI5FGQflHL6rRMxoA</t>
  </si>
  <si>
    <t>Under the radar deli that doesn't get the hype like another deli in the city which serves hideous food with outrageous prices and minuscule portions (Caplansky's).\nThis place has the best corned beef in the city hands down! You have the option to choose from 4 different sizes. The bread is always fresh and the sides are solid.\nNow that CBH is available via UberEATS, I can't resist ordering a couple times a week!</t>
  </si>
  <si>
    <t>that,which,hideous,outrageous,minuscule,Caplansky's).\nThis,best,corned,different,fresh,available,4</t>
  </si>
  <si>
    <t>txIBNI16C87uBTAfqwcB7Q</t>
  </si>
  <si>
    <t>Q4VYrJr_UPixyLXSnA4O2g</t>
  </si>
  <si>
    <t>Wow, the positive chilli chicken reviews had me salivating and anxious for my delivery to arrive. Unfortunately my meal was a major disappointment. The chicken was flavourless unless you consider sodium and chilli flakes flavour. Is their spice level solely based on the amount of chilli flakes? The Hakka noodles were greasy and lacking in flavour too. I felt gross after eating this rubbish and had to keep the scented candles going all day long after my countless visits to the can the following day. TMI for sure but don't say you weren't warned.</t>
  </si>
  <si>
    <t>positive,anxious,my,my,major,flavour,their,gross,scented,my,countless,sure,</t>
  </si>
  <si>
    <t>8YZodiy6wmZxRyaDB0l01w</t>
  </si>
  <si>
    <t>Ijh1AcbH-F3CyhYT_5qL8Q</t>
  </si>
  <si>
    <t>As a brown man, I am very picky when it comes to Indian food having been spoiled by my mum's authentic cooking. I have not come across a restaurant in the 6ix that met my high standards until one day I discovered Indian Grill on the Foodora app. Hands down the most flavourful and authentic Indian in the city. The ingredients seem to be of higher quality than most Indian restaurants and I have been ordering on a weekly basis. The chicken pakoras, seekh kabab and tandoori chicken are my faves. My only complaint would be that the onion bhaji\/vegetable pakora platter is somewhat greasy and underwhelming compared to the rest of the menu. If Indian Grill could improve these dishes I would rate this restaurant 5 stars.</t>
  </si>
  <si>
    <t>brown,picky,Indian,my,authentic,that,my,high,flavourful,authentic,higher,most,Indian,weekly,my,My,only,bhaji\/vegetable,underwhelming,Indian,one,5</t>
  </si>
  <si>
    <t>TfMS8jf0ehhFHr76RMkJZg</t>
  </si>
  <si>
    <t>qeIKP9mGEucrdxbGo9uRTw</t>
  </si>
  <si>
    <t>Ordered their corned beef brisket sandwich along with potato wedges. The corned beef smelled and tasted like boiled hot dogs and the wedges were very average. Gonna pass on this joint in the future. Not impressed.</t>
  </si>
  <si>
    <t>their,corned,corned,hot,average,impressed,</t>
  </si>
  <si>
    <t>zqtyvPsOeNUPLkEGp-l-Ug</t>
  </si>
  <si>
    <t>dThrFTK_bqo1woPvUgY70g</t>
  </si>
  <si>
    <t>Came here with my mom and kids for the first time and will definetly be coming back! I have the Blact Sandwich with a side salad w\/ lemon vinaigrette.. Amazing. My kids had the cheese pizza (best kids pizza in town) and cheeseburger (fresh and cooked perfectly) and fries (crispy and creamy). Love love love this place!</t>
  </si>
  <si>
    <t>my,first,Amazing,My,best,fresh,w\/</t>
  </si>
  <si>
    <t>Sq67R-qlNGE8YCD0IoPixA</t>
  </si>
  <si>
    <t>rgTcICdtCXoNXc71Z7-t5g</t>
  </si>
  <si>
    <t>Such horrible service...oh wait, we didn't get any service! We were seated and yes its a Friday night so we understand they were busy, but after 15 minutes of absolutely no service, eye contact, or simple \I'll be right with you\ we ended up walking out. Not to mention, we saw two other groups that were seated after us order drinks and their food. We got complimentary water. Thanks for nothing! Never coming back.</t>
  </si>
  <si>
    <t>Such,horrible,its,busy,simple,right,other,that,their,complimentary,15,two</t>
  </si>
  <si>
    <t>kt2arE7O0IRdt7_08dkD7A</t>
  </si>
  <si>
    <t>nwNstP4eD-StDj1Oo_6jUw</t>
  </si>
  <si>
    <t>Alexis is simply amazing. I have been coming to her for six months and she has never let me down! She listens to what I want and executes better than I originally expect. Alexis is so welcoming and had been since day one. The new salon is beautiful and they do so much more than hair (waxing, nails, eyelashes, ect). I highly recommend making an appointment! Love this place!</t>
  </si>
  <si>
    <t>amazing,better,new,beautiful,more,six,one</t>
  </si>
  <si>
    <t>Orea6MF4EFwm-W5dBJVOlQ</t>
  </si>
  <si>
    <t>K_hlR0YURfkPsknMai8LHQ</t>
  </si>
  <si>
    <t>I walked in needing my fiance's grandfather's watch fixed as a gift to my fiance on our wedding day. The entire staff was so friendly and within 5 minutes I walked out with a working watch. I was blown away with how fast they were able to take care of me and I know that on our wedding day my fiance will be speechless that his grandfather's watch works again. From the bottom of my heart, thank you!</t>
  </si>
  <si>
    <t>my,my,our,entire,friendly,able,our,my,speechless,his,my,5</t>
  </si>
  <si>
    <t>1XVUVt4AKqMKaqEmATJ79w</t>
  </si>
  <si>
    <t>8AWnAA7aUk8OO5oLz8yvQQ</t>
  </si>
  <si>
    <t>So good!! I had the Ole Omelet with pancakes and it was amazing! You can tell everything is made from scratch especially the bread, jelly, and syrup! We will definitely be back!</t>
  </si>
  <si>
    <t>good,amazing,</t>
  </si>
  <si>
    <t>edG0k59TAVoXMWKwJYnQig</t>
  </si>
  <si>
    <t>042IHd5KjHiMuBtGtugO_g</t>
  </si>
  <si>
    <t>This is the third time I've been here and I still have yet to find something to complain about! The staff is great and the food is greater, especially the brisket sandwich, brisket mac and cheese, and jalapeno polenta. They have a bunch of outside game like ping pong, corn hole, etc. They also have a full bar, outside and inside seating and accommodate dogs (free treats and their own water dish). This place is one of our go-to restaurants!</t>
  </si>
  <si>
    <t>third,great,greater,outside,full,inside,free,their,own,our,one</t>
  </si>
  <si>
    <t>4uEX8BqohscsVnLIXQvy9g</t>
  </si>
  <si>
    <t>1-EjdZhVZFuNG6ReBS0rvQ</t>
  </si>
  <si>
    <t>Basic mexican food. It wasn't anything special but it wasn't horrible either. We always come here when we are in the area cause there isnt a another option for mexican. The machaca tacos and hotter salsa are good.</t>
  </si>
  <si>
    <t>Basic,mexican,special,horrible,hotter,good,</t>
  </si>
  <si>
    <t>ZNM8IP-K4DNS0hRJB_MfBw</t>
  </si>
  <si>
    <t>N-pI4Ug_3NZy7_8cf70LlQ</t>
  </si>
  <si>
    <t>We will be back for sure. We came here on father's day and it was only a 20 minute wait. Win. All if the staff that we came into contact with were so nice but our waitress Jill was the star. She was so sweet and genuinely seemed to care about our experience which is hard to find now days. My husband had the blueberry lemonade which is what I'll be having next time for sure. We ordered the Bubba's Fiest Dip and it was just ok. It was like a hot layered bean dip. My mom and I shared a 12in Goat Cheese Arugula pizza and it was the perfect size. The pizza itself was out of this world. The pizza crust was handmade and and we added Canadian bacon which was not needed because the flavor from the goat cheese and balsamic was spectacular by itself. My 5 and 8 year old had individual cheese pizzas from the kids menu (4 slices each) which they loved but the pizzas are big and we left with a to-go box with 4 sliced. My husband had the bacon cheese burger with loaded tater tots on the side and left happy. We will for sure be back... such great food and better service.</t>
  </si>
  <si>
    <t>sure,that,nice,our,waitress,sweet,our,which,hard,My,which,next,sure,ok,hot,layered,My,perfect,handmade,Canadian,which,spectacular,My,old,individual,which,big,My,happy,sure,such,great,better,20,12,5,8,4,4</t>
  </si>
  <si>
    <t>lFMuXlE2Fl6cdSyp-JV3Dg</t>
  </si>
  <si>
    <t>SJslQXs9j3K6wDixajyp-g</t>
  </si>
  <si>
    <t>I came here with my husband and a few friends on a Friday night looking for a late dinner (10:30ish) and this was one of the few restaurants open. We walked in and sat ourselves and there was possibly 2 other tables and half a bar occupied. It was DEAD! So we got the menus and were then told that they are only serving appetizers. Not sure why but we assumed it was because of the time (not posted anywhere by the way). So we ordered a total of about 6 appetizers to share. The food was not good for a restaurant and was more like bar food that you would find at a hole in the wall. We were so disappointed. We should have gone to our second option and skipped this place, which is what we will for sure do in the future. I will say, the restaurant was clean and the sweet waitress (didnt catch her name) brewed fresh ice tea since I wanted tea. She really was probably one of the nicest waitresses we've ever had.</t>
  </si>
  <si>
    <t>my,few,late,few,open,other,half,DEAD,sure,good,more,that,disappointed,our,second,which,sure,clean,sweet,her,fresh,nicest,one,2,6,one</t>
  </si>
  <si>
    <t>ilNAHSTswI5biwP35VV_MA</t>
  </si>
  <si>
    <t>Really good food, super cheap, and amazing staff. It's in a strip mall but super cute inside. We will be back for sure</t>
  </si>
  <si>
    <t>good,cheap,amazing,cute,sure,</t>
  </si>
  <si>
    <t>tSrkbnxjwNTVqQ0l5BaDNw</t>
  </si>
  <si>
    <t>I would give this 5 stars except the paealla is not that great. \n\nAs for everything else on the menu, it's as good as anything I've had in my limited Tapas experiences.  Gotta have the potatoes bravas - their sauce is just so much better than a place like Firefly (which I like).  Try the beef and cheese dish too - really tasty.  Chorizo and egg dish is nice too - super rich with browned potatoes.\n\nUsually not a drinker, but the sangria there is really delicious.  I seriously could drink 2 pitchers myself.  Atmosphere is great - prices are high end so expect to pay at least $50 if not more.  Depends on how many dishes you wanna go for.  As I've said before, pass on the paealla.  Kind of bland.</t>
  </si>
  <si>
    <t>great,good,my,limited,their,better,which,tasty,nice,rich,delicious,great,high,more,many,bland,5,2,50</t>
  </si>
  <si>
    <t>qmZaM5DznwkzxGwNsaml4Q</t>
  </si>
  <si>
    <t>UvF68aNDfzCWQbxO6-647g</t>
  </si>
  <si>
    <t>Place is legit - though the quality of the bread fluctuates it seems randomly.  Sometimes it's nice and fresh while a lot of times it's just stale.  I know the sandwich is only like $3.50 but bread is cheap to make.  You shouldn't serve anything on stale bread.\nThat being said, it's usually very good.  The veggies are pickled perfectly and along with the sauce you get that nice sweet and pickly taste you expect from a top notch banh mi.\nI wouldn't go there expecting much service.  We had a group of around 10 people and they botched our order, didn't deliver any sodas, and basically were clueless when it came to service.  But whatever, $3.50 for a nice sandwich!  How can you complain.  \nIt's right down the street from Lee's - do yourself a favor and go here instead of Lee's.  It's in the 99 Ranch Plaza (big Chinatown plaza) to the right of the big staircase in the middle.  \nI get the #35</t>
  </si>
  <si>
    <t>nice,fresh,stale,cheap,stale,good,nice,sweet,top,banh,much,our,clueless,whatever,nice,big,big,3.50,10,3.50,99,35</t>
  </si>
  <si>
    <t>wpP14cweoh0b_g1F4KtOXA</t>
  </si>
  <si>
    <t>keBXqRRumQA-A5m4K7Zq5w</t>
  </si>
  <si>
    <t>Checked out the Chocolate Fest at the Green Valley Metro Pizza last night.  Tried the beignets, creme brulee, crepes, strawberry shortcake, caramel popcorn, macaroon, and chocolate milk.  There were a bunch of us so we each had a little of everything. \nBeignets - freshly fried right out of the food truck.  Topped with bananas foster and I believe a caramel sauce.  Knocked out of the park.\nCreme brulee - top was still crispy just like you want it.  Nice dark chocolate flavor.  Another big hit with everyone.\nCrepes - crepe was soft and had a nice flavor by itself.  Had some chocolate and riccotta and chopped pistachios on top.  Really nice.\nStarberry shortcake - Unreal.  Nice moist chocolate shortcake.  It was a sandwich with two shortcakes and the strawberry filling in the middle.  Topped with whipped cream infused with vanilla.  Couldn't believe how good this was.\nCaramel popcorn - I've had this before as you can get it at Metro Pizza in the to go section.  Nice caramel sweetness and a salty sweet finish aftertaste.  Everyone I've given this to has loved it.\nMacaroon - Best I've had.  \nChocolate milk - might be too strong of chocolate taste for some.  Not for me.  It was good dark chocolate with creamy goodness of milk.  It was just fantastic.\n\nYeah I'm not gonna have chocolate for a while after last night.  But it was totally worth it.\nPrices were totally reasonable.  Basically from $2 to $5 depending on the item.  You'd pay around $8-$12 for each of them at a nice restaurant that would serve desserts of this quality.</t>
  </si>
  <si>
    <t>last,caramel,little,park.\nCreme,crispy,dark,big,soft,nice,good,salty,sweet,Best,strong,good,dark,creamy,last,worth,reasonable,nice,that,two,2,5,8-$12</t>
  </si>
  <si>
    <t>sNtVMyVr7uBXpttWkyj2Ow</t>
  </si>
  <si>
    <t>J4CATH00YZrq8Bne2S4_cw</t>
  </si>
  <si>
    <t>Pretzel bread is too salty.\n\nThat's the worst I can say about CUT over at Palazzo.  I will say I don't think it's the best steak I've had in Las Vegas.  I still give the edge to Delmonico for that.\n\nHowever, you're gonna come away happy.\n\nSteak Tartare - beautifully presented and seasoned.  Served with perfect crostinis and just the right amount of savory, salty, and creamy.  \nSteaks - The problem with steaks IMO is they can get bland since you're eating the same thing over and over.  That is no different here.  But it's a beautifully cooked and seasoned piece of meat you shall receive.  Doesn't have that spicy note I like over at Delmonico.  That seems to keep it more interesting for a longer time. Get the ribeye if you like flavor.  They serve it with a number of sauces - none of which I'm gaga about.\nDessert - always been too full to get it.  :)</t>
  </si>
  <si>
    <t>worst,best,perfect,right,salty,creamy,bland,same,different,seasoned,spicy,interesting,longer,which,gaga,full,that.\n\nHowever</t>
  </si>
  <si>
    <t>r7ZEmikGjGITaDP-6uT_yg</t>
  </si>
  <si>
    <t>ugf6qjoG5h6VXR5-vpq0Qw</t>
  </si>
  <si>
    <t>Yummy Yummy Yummy but not as good as Julian Serrano at Aria.\n\nFirefly is definitely solid.  I think most people will walk away from there extremely happy about their meal.  However, once you've had the potatoes bravas at Julian Serrano and compare them to what you get here you'll know what I'm talking about.  The bravas here is just a little bland and not as interesting as at Julian.\nThe same basically goes for all the dishes you get.  Firefly is upper middle class and Julian Serrano is elite.  \n\nBut you'll get away from Firefly for about 40% less than you will at the Aria joint.  Highly recommended.</t>
  </si>
  <si>
    <t>good,solid,most,happy,their,little,interesting,same,all,upper,middle,elite,less,40</t>
  </si>
  <si>
    <t>UuILYGZsDlDOVeuzMshCsg</t>
  </si>
  <si>
    <t>jobP3ywRd3QNZ_GCoPG2DQ</t>
  </si>
  <si>
    <t>Big extra bonus points for placing the movie theater in a convenient location.  Park in the West Parking lot and you'll be at the theater super fast.  Red Rock's theater is KIND OF like that except you walk down a big hallway past their awesome bowling alley.\nIn any case, they have IMAX here as well.  Definitely can't give this 5 stars as they don't have enough digital projection in their theaters.  We saw Your Highness here last night and the picture was not so great.</t>
  </si>
  <si>
    <t>Big,extra,convenient,big,their,awesome,enough,digital,their,Your,last,great,5</t>
  </si>
  <si>
    <t>acmeIc2O419XRd2gMPEijA</t>
  </si>
  <si>
    <t>mpic-6yBI1pavHRNxBbFwQ</t>
  </si>
  <si>
    <t>Big big fan.  Bought my first delivery at a huge discount by getting a Groupon.  Have to say - the quality of the food I have had so far has been absolutely top notch.  Let's get to it, shall we?\n\nEggs - absolutely beautiful and delicious.  It's organic and blah blah blah I don't care about anything but taste and cleanliness.  The eggs have a beautiful rich flavor.  I could actually tell a difference in these eggs right from the cracking.  The cracking was a little tougher than with a normal egg and if you're not careful you'll get shells in the bowl\/pan.  However, the nice gold yellow color and end result made the work worth it.\nMilk - Whole milk.  Tasty tasty tasty.  Compared to Whole Foods whole milk this stuff is about 10 times better.  yummy.\nChocolate milk - they brag that this won 2nd place in some world chocolate milk competition.  Now, I'm not sure who else was in that competition but this chocolate milk is absolutely delicious.  Nice chocolate flavor but not over sweet.  You taste milk, you taste nice chocolate, and the end results is delicious.\nOrange Juice - yummy.  Fresh and yummy.  I am pacing myself drinking it cause it's so good.\nPre cut Pineapple pieces - says it's Costa Rican pineapples.  Nice sweetness.  I usually like my pineapples a little more tart but these are what most people would like.\nCheddar cheese sharp - really great.  I hate grainy cheddars and this is not grainy but does have that nice sharp taste that you usually only get with those nice cheeses that have a little graininess.  \nString cheese - pretty good but Fresh and Easy is just as good.  Still - that's pretty good.\nKielbasa - yummy.  Very nice quality and fresh.\nPeppered bacon - pretty good stuff.  I think some of the Whole foods bacons are better but this is pretty darn good.  \nThere's more but I haven't had it yet.  I will say this is fairly pricy but sometimes you get what you pay for.  Comes in a cooler (really an insulated bag) with refreezeable ice cubes.  You leave out your old cooler the night before.\nIf you've got the money I'd recommend trying this place.</t>
  </si>
  <si>
    <t>Big,big,my,first,huge,top,beautiful,delicious,organic,beautiful,rich,right,little,tougher,normal,careful,nice,yellow,worth,Whole,better,2nd,sure,delicious,sweet,nice,delicious.\nOrange,yummy,good.\nPre,Pineapple,Costa,Rican,my,little,tart,most,great,grainy,grainy,nice,sharp,that,nice,that,little,good,good,good.\nKielbasa,yummy,nice,fresh.\nPeppered,good,Whole,better,good,more,insulated,refreezeable,your,old,before.\nIf,10</t>
  </si>
  <si>
    <t>GBODmQqQqZZGuLYS2wgWOA</t>
  </si>
  <si>
    <t>Wow wow wow definitely the best all you can eat Japanese place in Las Vegas.  I don't think it's even close.  According to our very nice and helpful sushi chef, this is owned by the same folks who own Monta Ramen.  And Monta Ramen is delicious.  In fact, you can order the same ramen after 11 pm.  Either a la carte or as part of the all you can eat deal.  Not sure I'd fill up on Ramen when getting AYCE but it's nice to have options.  \n\nPork belly - Wow.  Just absolutely deliciously fatty, crispy, and delicious.  The edges just have that beautiful crispiness you get from cooking it just right.  The rest just melts in your mouth.\nSpicy tuna on a \cracker\ - pretty awesome.  It was like toasted rice topped with spicy tuna and their sauce.  Delicious.\nGrilled veggies - 2 small tomatoes slightly charred and perfectly tangy and delicious.  Nice mushroom, asparagus, and sweet potato slices.  I'm on a low carb thing now and, had I not broken my diet by eating some sushi rolls, I probably would have eaten 4 of the veggie plates and 4 of the pork belly plates.\nSushi rolls - don't remember all I had.  Spicy tuna was good.  California was just ok but better than you'll get at other AYCE places.  Yellowtail was good.\nGreen Tea creme brulee - not too sweet and delicious.  Custard was nice and soft.  Sugar on top crispy and caramelized beautifully.\n\nAll in all - with the environment, great staff, and most importantly great food you will not regret coming here.  Just high quality for an AYCE place.  Get the pork belly!</t>
  </si>
  <si>
    <t>best,Japanese,close,our,nice,helpful,same,delicious,same,la,sure,nice,fatty,delicious,beautiful,your,awesome,spicy,their,small,tangy,delicious,sweet,low,my,veggie,Spicy,good,ok,other,sweet,delicious,nice,soft,top,great,great,high,11,2,4,4,good.\nGreen</t>
  </si>
  <si>
    <t>NQe_-ON5g_xatvCksoAX_g</t>
  </si>
  <si>
    <t>1ZnVfS-qP19upP_fwOhZsA</t>
  </si>
  <si>
    <t>I had to try this place not just because of it's absolutely hilarious name but because I'd heard it was super cheap eats.  Am a cheap eater?  No.  But was hoping this was that rare place that served good food at super low prices.  Basically, a place where they realizes their prices are too low but are too afraid to alienate their new customers.\n\nVerdict?  Kind of.\n\nHad the pork chop over rice and beef ramen.\n1) Pork chop over rice - I'm told you have to ask for it crispy to get it...crispy.  Not sure why they do that.  I did not know this when ordering so was disappointed at the lack of...crispiness.  It was also underseasoned.  Definitely added a lot of salt to this bad boy.  Otherwise it was pretty good.  The egg that came with it had a nice, soft yolk in the middle.  My mom just learned how to cook the eggs that way and we both agree it's awesome.  Ask for this dish crispy and you won't be disappointed.\n2) Beef ramen - Again....underseasoned.  But have to say this is some of the best beef I've had here in Las Vegas.  Nice and soft with a lot of flavor.  Just wish they added more salt or soy sauce to the soup base.  The noodles themselves aren't great - basically the ramen you'd get in most instant ramen.  Nothing like the ramen at Monta.  But the overall dish is pretty awesome.  Definitely a step below Monta but at half the price.  I could eat that beef with any dish and be happy.\n\nOverall....a good option and happy they opened.  I can't say that about most of the Asian restaurants in town.  Most of what we have is a dime a dozen.  Big Wong stands out for quality for the price.</t>
  </si>
  <si>
    <t>hilarious,cheap,cheap,rare,that,good,super,low,their,low,afraid,their,new,sure,disappointed,underseasoned,bad,good,that,nice,soft,My,awesome,underseasoned,best,soft,more,great,most,instant,overall,awesome,half,good,happy,most,Asian,Most,</t>
  </si>
  <si>
    <t>N95bpdyfjKFDAsCUgSgKZA</t>
  </si>
  <si>
    <t>DkZuVzYuylBanEsWK7mNGw</t>
  </si>
  <si>
    <t>Really really good variety in their fishes.  Wish the rice and fish were seasoned better, though.  Seems a tad bland but their king salmon was excellent as were the various toro cuts we got.  Nice atmosphere and you can't say enough about the friendliness of the sushi chefs and staff.  Really a fun place and I can understand why there are so many regulars.</t>
  </si>
  <si>
    <t>good,their,their,excellent,various,fun,many,</t>
  </si>
  <si>
    <t>j6YDesIgD8kP5gg-GtGsCQ</t>
  </si>
  <si>
    <t>K8W4XXNM8iehgNtdEI2f4w</t>
  </si>
  <si>
    <t>Love this restaurant food is just delicious. The thinly wrapped shrimp dumpling and veggie dumpling!! Nice steaming hot pork bun!!</t>
  </si>
  <si>
    <t>delicious,veggie,Nice,hot,</t>
  </si>
  <si>
    <t>XDChxbSqJUSNSU8GOZqp8A</t>
  </si>
  <si>
    <t>G4pt2q9Tr5SkwCw3Wb43VA</t>
  </si>
  <si>
    <t>The place was not the nicest looking. Seems like the place can use a renovation with the interior. The storage area was just all over in-front of the bathroom. I like the Line themed decor but it be better.\n\nThe bathroom had Line stickers with tape showing... laziness is what I see. The trash cans had a huge X on it so what's the point for having it in the first place and they place stuff animals on top of that...weird...\n\nThe bingsuu... kinda a disappointment compared to other injelomi bingsuus that I had. They had one layer of the mochi  ur the red bean and powered sugared they had twos..\n\nThe pineapple bingsuu... it was ok just like any other\n\nI just wished their presentation was less messy. The sauce was just dripping all over the place and they didn't bother cleaning it.</t>
  </si>
  <si>
    <t>nicest,huge,first,weird,other,red,ok,their,messy,one</t>
  </si>
  <si>
    <t>T_39XU2cXrtqugOh6M0JBA</t>
  </si>
  <si>
    <t>0-8DTqVaY9RJU0PAWD2l6Q</t>
  </si>
  <si>
    <t>Probably the worst time that I've ever had my bulgugi soup. The base was tasteless, I asked for no onions or peppers I end up getting peppers. The beef in it did not look appetizing. It was supposed to come with the dumpling and there wasn't any. The glass noodles in the soup was literally a couple of strands. I use to get 3X the amount of glass noodles!!! \n\nThey are giving less and less side dishes now. Yes you can refill but it'd still be nice to have variety...\n\nThe short ribs on the other hand was great. The meat just fell right off the bones. I feel like some of the short ribs can have less fat or could of been cooked a little longer. \n\nWill I go back I don't know maybe to a different location</t>
  </si>
  <si>
    <t>worst,that,my,tasteless,appetizing,less,less,nice,short,other,great,short,fat,little,longer,different,</t>
  </si>
  <si>
    <t>j4i7p6NRiQMEurBjS9Gi6g</t>
  </si>
  <si>
    <t>L6f2DKynvpUThYxXOND_Yw</t>
  </si>
  <si>
    <t>I really like their soy milk and soy tofu dessert. Their fresh made products can be a little more expensive then getting the same product from the supermarket but thats the point for making things fresh. \n\nThe owner is slightly pushy at the end of the day in selling out all his products but thats the point making and selling everything so everyone can have fresh products the next day. \n\nIf you love and can drink lot of it, it might be a good idea to go at the end of the day to bargin a little, but you might not be able to get everything you want. \n\nI like the various types of soy milk that is sold there black sesame, ginger, red dates, original... it's such a long process to make soy milk and soy tofu so everyone should appreciate the art of making it!</t>
  </si>
  <si>
    <t>their,Their,fresh,expensive,same,fresh,pushy,all,his,fresh,next,good,little,able,various,that,black,red,original,such,long,</t>
  </si>
  <si>
    <t>uuWZs4waawlVmIotsA3-FQ</t>
  </si>
  <si>
    <t>5ibm7zDgxE7WwDFNaZbdKw</t>
  </si>
  <si>
    <t>I got a coupon from a friend that went to I had their free dipped ice-cream. ummm the place looks incredible and very nice to be just to chill with a couple of friends or a date with a girlfriend. \n\nAs for the dessert... the dipped ice with a-ok... the chocolate dip was so thick that I feel like I'm eating more chocolate then an actual dipped cone. \n\nIf the chocolate was a thinner consistency maybe the dip would be better. They only had vanilla ice-cream so I wish they had a choice of chocolate or twist like the ice-cream trucks... Not sure if you understand how the ice-cream trucks have the 3 choices of ice-cream then that nice thin dip. When you take a bite that brittle chocolate with the bite of ice-cream is just so tasty. \n\nI would like to try their other hot cocoas or dips. I did enjoy the praline dipped cone.</t>
  </si>
  <si>
    <t>that,their,free,incredible,nice,thick,more,actual,thinner,better,sure,nice,thin,that,brittle,tasty,their,other,hot,3</t>
  </si>
  <si>
    <t>MdsaSnKKptncrEDSwWZnkQ</t>
  </si>
  <si>
    <t>Qayz6avNEPNS6Q5UThYHCQ</t>
  </si>
  <si>
    <t>Amazing variety n food! Can't stop looking at the menu for more food but I can't seem to have everything. I love how if I post the food on social media I get a free dessert or a drink.\n\nRecommendations to everyone is not to get the same drink as your friends or if you want to wait to reorder after. Last time both of my friends got a ginger milk and there wasn't enough ginger. This was comparison to the previous time when we just got one ginger milk. \n\nWe shared a green tea brick toast and it was good. The best one out of all the places that I've had.</t>
  </si>
  <si>
    <t>Amazing,more,social,free,same,your,Last,my,enough,previous,green,good,best,all,that,one,one</t>
  </si>
  <si>
    <t>9-1mymQDmjJXaRfMxqcrLg</t>
  </si>
  <si>
    <t>f1ekudjT4wtVZBcI_GIcFA</t>
  </si>
  <si>
    <t>Eggette waffle was good. Not amazing, stayed crunchy on the outside\n\nCoconut slush too much ice, so thick that it can flip like a blizzard\n\nI like their ??? flavour but it wasn't amazing. The waffle was so soft I was not impressed. \n\nThe best part for their place is the fact that their prices are so cheap!!! And the cool part is how you can get 2 drinks in 1 cup. Don't get fooled cause if you think wisely you get less beverage for the same amount in price.\n\nI'm not sure if you can really sit in there cause when I first went in there was a shopping cart in the store. It took up half the space. When I came back the cart was gone. I'm not sure if it belonged to a customer or they did not have time to empty out their purchases but it was so crowded my friend and I did not bother going in till the other guest left.</t>
  </si>
  <si>
    <t>good,amazing,much,thick,their,amazing,soft,impressed,best,their,their,cheap,cool,less,same,sure,half,sure,their,my,other,2,1</t>
  </si>
  <si>
    <t>IiP80ddqmZv1Ejhe6YhSBQ</t>
  </si>
  <si>
    <t>An-JJle53UMHokU4MwFktg</t>
  </si>
  <si>
    <t>I always like their original fish noodle soup with fresh fish fillets and corn. Their side dishes are always best to get when you are ordering one of the noodles. The last time I went and just ordered the ox tongue cause I did not want to have the noodles and i ended up getting the same amount or 1 extra slice compared to the side order.</t>
  </si>
  <si>
    <t>their,original,fresh,Their,best,last,ox,same,extra,one,1</t>
  </si>
  <si>
    <t>auzD3Z7FKQ_aERjOc4CRcA</t>
  </si>
  <si>
    <t>vazCBq6DH9LnCQ3cH7E4Og</t>
  </si>
  <si>
    <t>Open kitchen concept you can see everything, how fresh fries are made and the burger orders. \n\nBurger was a good size it wasn't flat. Toppings were fresh.\n\nPrice is a little pricier but it was good.</t>
  </si>
  <si>
    <t>Open,fresh,good,flat,fresh.\n\nPrice,little,pricier,good,</t>
  </si>
  <si>
    <t>1SSstUiuAjfzMvgh-oGLyw</t>
  </si>
  <si>
    <t>vFtKfazcJu_bkjmaRv0XLw</t>
  </si>
  <si>
    <t>Came here and realized that they have renovated this place, they use to have a patio but not anymore.  \n\nTables weren't wiped so it was dusty... glad I had wet wipes so we wiped it down\n\nPlace is quite simple you can order a drink and play as long as you like but service is so bad. \n\nWe rang and tried to wave down someone and no one came to us. We want to give them money by ordering a drink but no one paid attention.\n\nThey finally came because we have settled in with starting a game and asked if we were ready to order but I told them we don't even have MENUS!!\n\nWhen we got the bill we noticed that they charged us large when we never asked for it.\n\nNot please with this place at all! They suck!</t>
  </si>
  <si>
    <t>dusty,glad,wet,simple,bad,ready,large,</t>
  </si>
  <si>
    <t>EkAEv0Zw2U77NgXKqgbhSg</t>
  </si>
  <si>
    <t>xVEtGucSRLk5pxxN0t4i6g</t>
  </si>
  <si>
    <t>Had a wonderful dinner! Appetizers of Salmon and veggies. Moist succulent chicken I've ever had, a wonderful glass of wine and then.... Chocolate Mousse. \nIf you can afford it try it once! You won't be disappointed!</t>
  </si>
  <si>
    <t>wonderful,Moist,wonderful,</t>
  </si>
  <si>
    <t>nRLa8mYyXTQj8fv0aC0KEQ</t>
  </si>
  <si>
    <t>ruPFtD9dU6Cv9_wpzIR4UQ</t>
  </si>
  <si>
    <t>Usually I like every meal here. Great breakfasts, sandwiches and even the Chinese food is great. However my brother who is a truckdriver was finally able to stop in Vegas for a couple hours. We don't see each other very often. He wanted a nice steak dinner. Since the truck stop is close by, we decided to try their $14.95 porterhouse steak and prime rib. My prime rib was so tough I couldn't chew it, the baked potato was obviously nuked and had been sitting around awhile. My brothers steak was also tough. The only thing that was edible was the salad. I was embarrassed, especially since he insisted on paying the bill for 5 people who also ordered the special. I will go back,but will order a sandwich or Chinese. Very disappointed..</t>
  </si>
  <si>
    <t>Great,Chinese,great,my,able,other,nice,close,their,prime,My,prime,tough,baked,My,tough,only,that,edible,embarrassed,Chinese,disappointed,14.95,5</t>
  </si>
  <si>
    <t>1P-xU5ydZYIjJdq3SPzJCw</t>
  </si>
  <si>
    <t>8K3CRM4COa0SSBEvli0fJQ</t>
  </si>
  <si>
    <t>Absolutely fantastic food. The hummus and pita app was great. I had a falafel on pita sandwich. It was the best I've had in years. Staff from hostess, waitress and busboy were all very happy and friendly. Walking up to restaurant, I was doubtful. A hookah lounge was not my idea for a place to eat lunch, but my daughter had been there before. Its in a small strip mall and an old one at that. But when we walked in, I was pleasantly surprised by the friendly and attentive staff. The hummus was creamy and the pita warm and fresh. The only problem with my sandwich was the falafel was a bit too large and kept rally out of sandwich. Very small problem. I'll definitely be back, next meal will be the moussaka! Give it a try!</t>
  </si>
  <si>
    <t>fantastic,great,best,waitress,happy,friendly,doubtful,my,my,Its,small,old,friendly,attentive,creamy,warm,fresh,only,my,large,small,next,one</t>
  </si>
  <si>
    <t>LL3mkW4h82wQAzPR8SrqAA</t>
  </si>
  <si>
    <t>XQJr9_jZR1vOoZVcZfDDwQ</t>
  </si>
  <si>
    <t>I don't get the hype about Cracker Barrel. An egg is an egg. Nothing special and wait time is ridiculous.  I realize this is a new restaurant, but they taste the same throughout  the country. People should support local restaurants, not chains. If you have never tried the Sunrise Cafe, go there. Food is much better.</t>
  </si>
  <si>
    <t>special,ridiculous,new,same,local,better,</t>
  </si>
  <si>
    <t>kgDafxz4EjzG0KySka1lNA</t>
  </si>
  <si>
    <t>UiUZfYqkfv61VXoe2s2ylw</t>
  </si>
  <si>
    <t>Expensive but worth it. I had the \ wet\ filet. You could cut it with a butter knife. We started with crab cake appetizer which was very good. Our waiter was knowledgeable about the menu, made sure we were ok, but didn't hover. I had the loaded potato. By the time I finished, I was too stuffed for dessert. So, one appetizer and two steak dinners $115.00 without tip. Go for a special occasion, unless you can afford it just because!</t>
  </si>
  <si>
    <t>Expensive,worth,which,good,Our,knowledgeable,sure,ok,special,one,two,115.00</t>
  </si>
  <si>
    <t>cPxhfNReQq4RIiZEeYYShA</t>
  </si>
  <si>
    <t>XiN6fI8I3Mzg2nPRJ9ukRQ</t>
  </si>
  <si>
    <t>Oh My God! This restaurant is a gem tucked into the Regal Plaza at Eastern and Pebble. My husband and I celebrated our 27th wedding anniversary with friends here. The waiter and entire wait staff were fantastic from the hostess to busboy.\nThe food... I'm Italian so I'm used to good Italian food. I ordered one of the specials which was a veal chop with potatoes and carrots. I could have gnawed on the bone! Hubby had the lobster shrimp ravioli and he cleaned his plate. My friends husband had a huge piece of lasagna. I've never seen him eat that much and that fast! My girlfriend had the Chicken Marsala and enjoyed it very much . Then Tiramisu, creme brÃ»lÃ©e and a strawberry crepes! I thought pricing was good, not cheap but won't break the bank either! Go to this restaurant!</t>
  </si>
  <si>
    <t>My,My,our,27th,entire,fantastic,Italian,good,Italian,which,veal,ravioli,his,My,huge,much,My,good,cheap,one</t>
  </si>
  <si>
    <t>xTQ-tAC6BmQNcKytkTJiMA</t>
  </si>
  <si>
    <t>hojZyJk1Wf2UE2CpG7cgIg</t>
  </si>
  <si>
    <t>Yak! That was the worst burger I think I've ever had! I ordered the double. When I opened it, there was so much mustard it was dripping out and the burger. The meat? It was so thin and cooked to the point it was crunchy. Getting nauseous thinking about it. I won't go back.</t>
  </si>
  <si>
    <t>worst,double,much,thin,nauseous,</t>
  </si>
  <si>
    <t>fKMj6F0xIdQqEoTcJuNRWw</t>
  </si>
  <si>
    <t>wAQr_GVUNFSvqFfr3cC9kA</t>
  </si>
  <si>
    <t>My husband and I went to Timber when we first moved up to Northwest.  The waitress was lovely, showed us how to download their app so that we would get notifications about specials etc.\n\nWe both had burgers and they were excellent. So we the drinks!\nWe will definitely go back!</t>
  </si>
  <si>
    <t>My,lovely,their,excellent,</t>
  </si>
  <si>
    <t>f6fqMnIAbD1S_6Hcm11AiQ</t>
  </si>
  <si>
    <t>FYqFfaxVRW6pdviONXIoDw</t>
  </si>
  <si>
    <t>The absolute worst experience I've ever had! I wish you could give minus stars on Yelp! I went to Fleming's for my friends husbands birthday. He and I ordered the steak and lobster meal. I ordered my steak (medium rare). Well, he cut into his lobster and it was still raw. I cut into my steak and it was raw too! We called the waiter over and he took plates back. My friend got his back first. The lobster was beyond hot, curled up and tasted like rubber. It had been microwaved. My steak was returned to me with a wine sauce poured over it and still raw. I guess they thought I wouldn't notice because the sauce was red? The manager came over and when we tried to explain our meals were raw, he was very rude and tried to say the lobster was chewier because it was from Australia. Really? And my raw steak? He said well what did you ask for. I said medium rare NOT raw. His attitude was that we put him out and he could care less.\nWe then told them just to take plates away. We were over it. We told them to take our meals off the bill. \nThe kitchen was understaffed and consistency of the food showed. Will not go back and will definitely tell my family and friends to NOT waste their money or time.</t>
  </si>
  <si>
    <t>absolute,worst,my,my,medium,rare,his,raw,my,raw,My,his,hot,My,raw,red,our,raw,rude,my,raw,medium,rare,raw,His,our,understaffed,my,their,</t>
  </si>
  <si>
    <t>QM12zu09u14s-DD6ReGX4Q</t>
  </si>
  <si>
    <t>nt2-Zk4FmGY2SYSDBI0gHw</t>
  </si>
  <si>
    <t>Went here yesterday with hubby. We each had crispy tacos, ( he had beef and I had the chicken). They were made to order, so they were not soggy. The shop has one table and a sidebar. People were friendly. I wasn't thrilled with what I believe was their salsa. But their green sauce was great. We will go back</t>
  </si>
  <si>
    <t>soggy,sidebar,friendly,their,their,green,great,one</t>
  </si>
  <si>
    <t>c0ycyl8rKygqfCB_agdsXg</t>
  </si>
  <si>
    <t>JSiArG-rHBcX1McctDXMhw</t>
  </si>
  <si>
    <t>I have never submitted a review for any place, but because of my recent experience I have signed up to write this review.  I used to LOVE this place, it quickly became my favorite place to eat over the last few months; however things quickly changed today.  There is a new cook, and a new girl taking orders at the front counter.  Me and 5 co-workers ordered 20 minutes ahead of time over the phone.  When we arrived we waited 15+ minutes before the lady acknowledged we were there.  The lady hardly spoke english at all.  Some of my friends had meat that was as close to RAW as you can get, and the food I usually get was terrible, cold, and small portions.  One of my friends with us ordered chicken wings, and they completely forgot to cook those wings and told us we needed to wait another 10 minutes to cook the wings.  No apologies for the wait or forgetting to cook some of the order, nothing friendly at all.  This should be basic customer service.  We were told the previous managers\/workers were no longer with the company.  We met some other former \regulars\ in the store and they were also complaining of the food and service because it was terrible.  This was by far my favorite place to eat until now, I don't plan on ever going back.\n\nUpdate:  This is where terrible service gets you, this place is now CLOSED!!!</t>
  </si>
  <si>
    <t>my,recent,my,favorite,last,few,new,new,front,english,my,that,close,terrible,cold,small,my,friendly,basic,previous,other,former,terrible,my,favorite,terrible,CLOSED,5,20,15,One,10</t>
  </si>
  <si>
    <t>vYo4FGIA8N01S38NlskFYw</t>
  </si>
  <si>
    <t>e-X1HcALttCuuHtl0wU_gg</t>
  </si>
  <si>
    <t>I ordered the Nachos, they were pretty good.  I like the queso cheese on the Nachos, and the chicken is good.  I also like the portions.  For me, the chips are a little to salty, but I don't eat a lot of salt in general anyways.  The service was pretty fast and mostly friendly.  Me and a friend ordered together and specifically asked for 2 drinks.  She gave us 1 cup and when we told her again we needed 2, she said \I only charged you for 1\ in a somewhat snotty attitude.  WTF, I don't care, charge me and give me another cup.  Other than that everything else was fine.</t>
  </si>
  <si>
    <t>good,good,little,general,friendly,snotty,Other,fine,2,1,2,1\</t>
  </si>
  <si>
    <t>eWMrqIYLT6roGD-CQEGAXQ</t>
  </si>
  <si>
    <t>nUpKKVwG2WctMOXux19vew</t>
  </si>
  <si>
    <t>I love the sauces, but the wings themselves aren't great.  I now start eating the boneless strips just because the wings have been subpar.  Service is usually pretty good here.  Spicy Garlic might just be my favorite wing sauce period.</t>
  </si>
  <si>
    <t>great,subpar,good,my,favorite,</t>
  </si>
  <si>
    <t>mi_vXp5Q5HxZHSP1sS2jUg</t>
  </si>
  <si>
    <t>YgL5oNrTj6rxr1KQjCM-fw</t>
  </si>
  <si>
    <t>I pretty much only come here to treat my son.  So I took my son here because he loves to play in the kids playground area which is pretty neat for youngsters.  The food just isn't what I used to think when I was younger.  The fries are generally pretty good, unless you get served some cold fries which is disgusting.  I had the double quarter w\/cheese + bacon.  It was pretty good, but the burgers are not served HOT like many other fast food places.  I would like to see the cheese melted to my bun from the heat.  Service was pretty much exactly what I would expect, nothing too great, but nothing to complain about either.</t>
  </si>
  <si>
    <t>my,my,which,neat,younger,good,cold,which,disgusting,double,w\/cheese,good,HOT,many,other,fast,my,great,</t>
  </si>
  <si>
    <t>clZSGYbFNqyoGe1CEBlrrQ</t>
  </si>
  <si>
    <t>364NaWNZN_2wEGr_5l77DA</t>
  </si>
  <si>
    <t>I almost decided on 1 star, but I went with 2 simply because my wife's food was good.  I took my family (wife + son), to Coco's because I had a 20% off coupon.  It was not busy at all, around 7pm Saturday night.  First we waited about 5 minutes standing by the front before anyone acknowledged we were there.  5 minutes isn't bad, but considering it was dead in there, I expected quicker greetings.  I ordered a Bacon Avacodo cheeseburger, no tomatoes and no sauce with mayo on the side.  My wife ordered a steak, and my son ordered chicken fingers\/fries with ranch.  Our drinks were served, but we were not given straws and didn't see the waitress for another 5 minutes in order to get some straws.  My burger was not very good.  The meat tasted very plain, hardly any flavor.  The burger was missing cheese, and had tomatoes on it even though I asked for no tomatoes.  The server that brought the food asked if we needed anything else to which my wife asked for A-1 sauce.  The server said ok...well guess what another 5 minutes later we still had no A-1, so 1st opportunity my wife asked the waitress for some.  My son didn't like the chicken fingers which is crazy because that's all he eats at fast food.  My wife said the steak was ok.  Lastly, the RANCH that I had with my fries was terrible.  It was not mixed at all, I had HUGE chunks in it.  There was one chunck that took up about 60% of the cup it came in.  I had to stir it myself, and it still wasn't very good.  Overall, bad food, and worse service.  It wasn't worth the 20% off I saved from the coupon.  Anything more than free, was paying too much for this.</t>
  </si>
  <si>
    <t>my,good,my,busy,bad,dead,quicker,My,my,Our,My,good,plain,that,which,my,1st,my,My,which,crazy,fast,My,ok,that,my,terrible,mixed,that,good,bad,worse,worth,more,free,much,1,2,20,7,5,5,5,5,one,60,20</t>
  </si>
  <si>
    <t>ETm4oRbn47PDO28Wy2w6jQ</t>
  </si>
  <si>
    <t>MDVbJicJvqaO4WGx0vEabQ</t>
  </si>
  <si>
    <t>Love the bottomless chipps\/salsa and the queso dips.  I ordered a steak that had bacon on it and it was very good.  I have always enjoyed Chilis and this was just another good experience.  Good food, good service, good times.</t>
  </si>
  <si>
    <t>bottomless,that,good,good,Good,good,good,</t>
  </si>
  <si>
    <t>bBaY93BGSdzcrhOe0B6MHQ</t>
  </si>
  <si>
    <t>oeGABTHjS2EEJg9j7WIHoA</t>
  </si>
  <si>
    <t>Cheap, quick, and pretty good mexican food.  The guys working here are usually very friendly and provide quick service.  It isn't exactly the cleanest place, but I never eat in anyways, I usually just take it home since I live close by.</t>
  </si>
  <si>
    <t>Cheap,quick,good,mexican,friendly,quick,cleanest,</t>
  </si>
  <si>
    <t>2q-0lVUrOV8Egy1Feiqe7g</t>
  </si>
  <si>
    <t>sueHvdFksF3ZtKwoxy_3ZA</t>
  </si>
  <si>
    <t>This was my first trip up Mary Jane Falls and it was a lot of fun.  I enjoy being in the forest covered with beautiful green tall trees and wildlife all around.  I went on this trip with some friends and my wife and 6 year old child.  This was only my sons 2nd hike ever.  The adults handled the hike pretty well and for the most part my son was fine, but he did get tired a few times where I needed to carry him along.  Part of this was his lack of hiking and excercise which will hopefully change, and the other part was just him being lazy, but he's 6 years old so sort of what I expected.  The ride up the the parking lot is gorgeous, there was plenty of parking spots to choose from with no overcrowding.  We even got to see a deer right in the parking lot area.  The trail has a whole lot of switchbacks which can be tiresome, but it's really not too difficult if you pace yourself properly.  The views at the top are nice and depending on the time of year there may be more water falling than what we got to see.  I think this is a great place to bring the family and friends to get some excercise in and have some fun along the way.  It's important to get out and enjoy nature with the kids especially and this is a good place to start if you have not been hiking before.  Overall I think the whole trail took about 2 hours which included several rest stops for our party.</t>
  </si>
  <si>
    <t>my,first,beautiful,green,tall,my,old,my,2nd,most,my,fine,tired,few,his,which,other,lazy,old,gorgeous,whole,which,tiresome,difficult,nice,more,great,important,good,whole,which,several,our,6,6,2</t>
  </si>
  <si>
    <t>ia0-IwAu6yBUNH5QlLeDJQ</t>
  </si>
  <si>
    <t>TUrQG_XfJA_kCOSN0oUbTQ</t>
  </si>
  <si>
    <t>This place is very similar to Five Guys Burgers and In and Out burger.  I think one of things I like compared to those mentioned, is the garlic oil fries.  Some people don't like the thinner fries, but I love them and especially with the garlic flavor.  The burgers are pretty big, and can be ordered as a single or double.  They have a good number of extras you can get on the burgers.  There are plenty of pre-configured burger selections, as well as an option to build your own.  Many of the standard toppings are free no matter how many of them you want, while the more elite toppings will cost you such as bacon, avacado etc.  I think the one negative is that the price is a little bit high.  For the single with garlic oil fries and a drink was just shy of $9.00.  I personally don't think that is super expensive, but I know I can get burgers from other places that are just as good for a few bucks cheaper.  The price at In and Out is usually less than $7.00 for me.  So all in all the food has been good, but the extra few dollars I have to spend makes me rate this a bit lower.</t>
  </si>
  <si>
    <t>similar,Out,garlic,thinner,garlic,big,single,double,good,pre,your,own,Many,standard,free,many,elite,such,negative,little,high,single,garlic,shy,expensive,other,that,good,few,cheaper,less,all,good,extra,few,Five,one,one,9.00,7.00</t>
  </si>
  <si>
    <t>mQk9W0kN49s9_Dyrrz9mRg</t>
  </si>
  <si>
    <t>So I was excited about finally getting to try this place since I had heard many things from people over the years but didn't have one close by.  We went relatively late at night with me, my wife, and kid.  First impression was the place looked nice.  The building used to be a Tony Romas and looks basically the same as Tony Romas used to look inside.  The service was very slow, it took a while to get orders and a very long time to get food.  The hamburger I ordered was very good, but I was severely disappointed in how small it was.  Way overpriced for the size of the burger.  The fries I had on the side were very good; however the place does not have RANCH.  So for my kid this was a killer issue since he pretty much has to have ranch for his chicken fingers, but in general who the heck doesn't have regular ranch?  Ok, they have some form of RANCH, I think it was like a cucumber ranch or something like that, I tried it and it was NOT good.  I don't want to be caught up on one simple thing, but really I just cannot believe a place like this does not serve regular ranch, that just blows my mind.  The wife said her food was pretty good, and her portions looked bigger than what I got, but still service was slow and too expensive for what we got.  I sort of want to come back and try something else, but not sure that I will considering this experience just wasn't good enough.</t>
  </si>
  <si>
    <t>excited,many,close,my,First,nice,same,slow,long,good,disappointed,small,good,my,his,general,regular,good,simple,regular,my,her,good,her,bigger,slow,expensive,sure,good,one,one</t>
  </si>
  <si>
    <t>jyLSsNgLnbLjMe9v-2FCNw</t>
  </si>
  <si>
    <t>oVtnnGat2Wco0ksQT1cGCA</t>
  </si>
  <si>
    <t>I'm a fan of the heartland location so I decided to try this location. The service was good and food was also great. One of my favorite AYCE places in Mississauga. Much better than the previous Tako Sushi that was here.</t>
  </si>
  <si>
    <t>good,great,my,favorite,better,previous,that,One</t>
  </si>
  <si>
    <t>umx4C0ntBWE6KFhxq6aDww</t>
  </si>
  <si>
    <t>sEISdekUJSvDcCNumX9NUw</t>
  </si>
  <si>
    <t>I came here for the AYCE Brunch on a Saturday morning. I believe it was under $25 pr person. The place was very nicely decorated as I wasn't expecting much from other AYCE places in the city. The service was friendly and the restaurant definitely felt more high end compared to other sushi places. Their menu is a little different from the other AYCE places in the city. They had more Thai dishes\/curry and stir fry, and some other items like escargot, but fewer selection with maki rolls. Their sashimi was fresh and sizes were generous.  I was a big fan of their stir fry dishes. The rolls were average. Overall, a really good experience!</t>
  </si>
  <si>
    <t>other,friendly,high,other,Their,little,different,other,more,other,fewer,Their,fresh,generous,big,their,fry,average,good,25</t>
  </si>
  <si>
    <t>omeRHZJ65MaVvpQ1XgBoVg</t>
  </si>
  <si>
    <t>Lives up to its name! I had the green onion pancakes, soup buns, and the chicken wing skewer and all for around $20. The portions are surprisingly big and service was very friendly. Would definitely come back for more!</t>
  </si>
  <si>
    <t>its,green,big,friendly,more,20</t>
  </si>
  <si>
    <t>P_FdkyJOoYib44863JpB6A</t>
  </si>
  <si>
    <t>9Z7JJvzB_5FG27QrTiws3Q</t>
  </si>
  <si>
    <t>I came here a couple of times for lunch as it is close to work and they have a lunch specials for $6.95. The food came really quickly which was convenient. I had their general tsao chicken and another chicken dish. Food was okay for the most but very greasy and I found the portions quite small. You get what you paid for for $7. The service was good but I wouldn't come back.</t>
  </si>
  <si>
    <t>close,which,convenient,their,general,tsao,okay,most,small,good,6.95,7</t>
  </si>
  <si>
    <t>9PRjwnwtn3aPpP_E9TWnUw</t>
  </si>
  <si>
    <t>8MXjK1lhVRhU3yGCUv9qsA</t>
  </si>
  <si>
    <t>I heard a lot about this place and decided to drop by for lunch. \nI had the braised beef and pulled pork bao. For ~$5 per baos after tax, I was a little underwhelmed. I definitely liked the pulled pork over the braised beef but it was still mediocre. The texture of the bun wasn't what I hoped it would be. Compared to Bahn Mi Boys and Momofuku, there's definitely better places to get baos in Toronto.</t>
  </si>
  <si>
    <t>little,underwhelmed,mediocre,better,~$5</t>
  </si>
  <si>
    <t>XP_7DZmh7iGAeCMalFFS1g</t>
  </si>
  <si>
    <t>I came here on a friend's recommendation.\nI came on a Tuesday night and surprisingly the place filled up very quickly. \nI had the roast chicken (half chicken + rice and beans + salad+ fried plantains) and my friend had the fish of the day (red snapper, avocado salad, rice, and fried plantains). My food came with a sweet sauce and my friends came with a spicy onion sauce. I've never had Nicaraguan food before so this was a great introduction. Everything was very yummy and I wish I tried more things on the menu. \nBoth the dishes were great. The portions were large for the price. \nService was friendly though they don't really check up on you. The restaurant interior feels very homey.</t>
  </si>
  <si>
    <t>my,red,My,sweet,my,spicy,Nicaraguan,great,yummy,more,great,large,friendly,homey,</t>
  </si>
  <si>
    <t>9FsR2__9fBgUHZUq06I4_w</t>
  </si>
  <si>
    <t>UNA1y10Lbi0O3_KT8LMtaA</t>
  </si>
  <si>
    <t>I've been to the Mississauga location and really liked it but this location is awful. \nThere were two guys behind the counter. The guy who greeted me at the counter was friendly but the way he and the other guy interacted was really unprofessional in front of customers. \nI ordered a large chicken shawarma and immediately regretted it when I sat down to wait for my  food. The tables around me were sticky and topped with flies. I also noticed that though the staff were gloved on one hand, he was also picking up my food with his money-handling bare hand. The portion size of shawarma was big but the meat to wrap ratio was way too small. I think going with on the rocks (on rice) would have been a better option.</t>
  </si>
  <si>
    <t>awful,friendly,other,unprofessional,large,my,sticky,my,his,bare,big,small,better,two,one</t>
  </si>
  <si>
    <t>aQOHX01u-wLJS5mnu5wy6g</t>
  </si>
  <si>
    <t>nJBwEYaulNXHPAUP0OBRtg</t>
  </si>
  <si>
    <t>I knew this place was hip and happenin' and surely it was. There's a patio out front, a lot of seating inside with the Instafamous wall. I didn't know there was a hammock so another visit is due. \n\nI ordered the ice coffee. It was a little pricey at $5 but very very good. They pull the espresso right in front of you and then shake it with iced milk. You can switch to soy\/lactose free\/almond for an extra $0.50. The secret though is the mint sprig and cardamom. Definitely worth a try!</t>
  </si>
  <si>
    <t>Instafamous,due,little,pricey,good,extra,worth,5,0.50</t>
  </si>
  <si>
    <t>LwGF0cOhgaAyMC7UMebfkA</t>
  </si>
  <si>
    <t>c9AIsznk1BtEYZp0gZio6A</t>
  </si>
  <si>
    <t>Best funnel cake and soft serve ever!!! I make the trip to Dairy Cream every summer for their funnel cake. It's much cheaper and sooo much better than what you'd find at food trucks or parks. There's so much creamy goodness on top of the fried dough and plenty of strawberries on top. The portion is good for sharing between 2-3 people. Like the other reviews mentioned, it's cash only with a few parking spots and a couple of picnic tables outside (beware of wasps). There is pretty much a line up all the time during the summer but it's well worth it.</t>
  </si>
  <si>
    <t>Best,soft,their,cheaper,better,creamy,good,other,few,all,worth,2,3</t>
  </si>
  <si>
    <t>zjd1Abuk0hjHvy9Tf9LiIw</t>
  </si>
  <si>
    <t>kOFDVcnj-8fd3doIpCQ06A</t>
  </si>
  <si>
    <t>I came here on a Saturday night with a reservation for Winterlicious. Service was really good and they were very accommodating even though we were about 15 minutes late. It was also great throughout the night. I started with the lobster bisque, then had the braised beef cheek, and the bread pudding. My friend had chicken liver parfait, duck and waffles, and the profiteroles. I really liked the lobster bisque and duck and waffles. I didn't quite like the braised beef cheek and thought that the portion was small compared to the duck and waffles. Everything else was good, but not amazing.</t>
  </si>
  <si>
    <t>good,great,My,braised,small,good,amazing,15</t>
  </si>
  <si>
    <t>I0wYzwidz1-RfpGmWAoOjw</t>
  </si>
  <si>
    <t>cMybOpJd352Cb6y9SeVhPw</t>
  </si>
  <si>
    <t>Ok, this is one of those \up town\ places with high prices and good food so I knew what I was getting into. My wife had the halibut and was very pleased with the way it was prepared and it's excellent taste. I on a whim had the bison ribeye. The steak was good but the thin sauce that it was swimming in sort of ruined it for me. At first it seemed to compliment the meat but as I ate it, it sort of overwhelmed  it. The potatoes that were also on the plate were soaked with the same sauce and were uneatable..It  sort of overpowered the plate. It did eat the steak and it good but not 42 dollars good. I think this is still a four star restaurant but not my kind of place.</t>
  </si>
  <si>
    <t>\up,high,good,My,pleased,prepared,excellent,good,thin,overwhelmed,that,same,uneatable,good,good,my,one,42,four</t>
  </si>
  <si>
    <t>eydinLxawxH20ICUzgFgvw</t>
  </si>
  <si>
    <t>2hGAmn6CJKT-Q1deaEBtGw</t>
  </si>
  <si>
    <t>Consistently good Tex Mex food and good service. My only complaint and I always say this when I go to one of the Pasquals restaurants,  Is they sprinkle a red powder on the chips( that you have to buy extra which is annoying) and it tastes terrible and this time was very salty. You can ask for them to be un seasoned but its a special order that takes time. When Pasquals first opened the chips were part of the order and it was the blue corn ones that are round not triangle shaped ones like these. You can buy a bag of them in the restaurant and I sometimes do and use them at the table and take the rest home. I still love the place, especially this Monroe street location.</t>
  </si>
  <si>
    <t>good,good,My,only,red,extra,which,annoying,terrible,salty,its,special,that,blue,that,round,shaped,one</t>
  </si>
  <si>
    <t>GBYK0ULZ9dORhzyVrKp1Ww</t>
  </si>
  <si>
    <t>EtE2sqkrwoYAU-8mef0UOg</t>
  </si>
  <si>
    <t>Brand new place with a drive through. The drive through has no speaker just a large touch screen. You can choose most everything you want on it but I did not see a tab for dressings at the end. I like a little honey mustard on my tuna and must have missed it. On a cold day ordering out here would not be the way to go. The pick up window is small and tight to the building and easy to miss. I missed it the first time and had to go around the building to look again. The tuna sub I got was dry and one of the worst tasting I have had at a subway. The tuna was just not mixed right. My wife got the second half of my footlong and agreed. I would go back but not  until it has a chance to get up to speed with the other subways and would go into the building this time.</t>
  </si>
  <si>
    <t>new,large,most,little,my,cold,small,tight,easy,first,dry,mixed,My,second,my,other,one</t>
  </si>
  <si>
    <t>Fkk7zgAZmGc6Wuqs_C3JIg</t>
  </si>
  <si>
    <t>xStWlT67YUdrdhfrNP0eQQ</t>
  </si>
  <si>
    <t>Finally this new location opened. It was crowded with the East Side people who have been waiting for a new watering hole with the Avenue Bar still closed for the remodeling. The bar is a big oval one with lots of room and good drinks just like the other locations. Our food was very good and served in a timely manner. I think things have improved since some of these other review were done. The building was not changed too much since it was the Cobblestone Station and other names in the last few years. It is still very noisy in the bar and restaurant and I do agree that some soundproofing would improve the experience. Great to have TexMex on the east side again.</t>
  </si>
  <si>
    <t>new,new,big,good,other,Our,good,timely,other,much,other,last,few,noisy,Great,east,</t>
  </si>
  <si>
    <t>gxQxv1W1v1F9TN4qEGyH1g</t>
  </si>
  <si>
    <t>COnqdubhr87gCDJjPGwT6A</t>
  </si>
  <si>
    <t>I usually don't like these places where you have to pick what you want on your meal like Chipotle, but it's worth it here. I had a standard Gyros which was very good with fresh ingredients and very tasty. My wife had a greek salad which was very good as well. It's a little slow and uneven at the counter but the servers are friendly and the owner was there serving as well. Give it a shot when in the area.</t>
  </si>
  <si>
    <t>your,worth,standard,which,good,fresh,tasty,My,greek,which,good,little,slow,uneven,friendly,</t>
  </si>
  <si>
    <t>MYW0UXjfgU6DgQADsTTv_g</t>
  </si>
  <si>
    <t>Hty6oLQ1_FSRW5XgZtWrXw</t>
  </si>
  <si>
    <t>I have been looking for the perfect Pad Thai in Madison and this was it so far. It is called something else but is Pad Thai. I made the mistake of ordering it with a mix of meat,beef, chicken, pork and shrimp. The beef was extremely tough and the other means were ok but the pieces were way too big for this dish.Order it with just shrimp or chicken would be my advice. The main thing it was not so sweet like most of the other restaurants and the flavor was very good. The spring rolls were equally  good. It's hard to find a fresh spring roll, most places fry them which is just an egg roll to me. Good wait staff and for once no long wait to get in.</t>
  </si>
  <si>
    <t>perfect,tough,other,ok,big,my,main,sweet,most,other,good,good,hard,fresh,most,which,Good,long,</t>
  </si>
  <si>
    <t>EwGthW27tKUREdTrfbCRAw</t>
  </si>
  <si>
    <t>xI8GXDAdJcPX5dIP0acBvw</t>
  </si>
  <si>
    <t>Want a shot of Jack with your omelet or a beer? Order it here and no one will bat an eye. All sorts of coffee drinks and other stuff as well. A Spotted Cow went well with my pancakes on a weekday last week. Lots of counter space if you are by yourself and don't need a table. Good friendly service but the food is a little slow coming out. People watching is good so the time went fast. All age groups are represented and the turnover is fairly fast. It is a winner in the downtown brunch type restaurants. Some street parking but you will probably end up in a parking ramp on busy days. Who cares if it is a Food Fight place? It is well run and the food is good.</t>
  </si>
  <si>
    <t>your,other,Spotted,my,last,counter,Good,friendly,little,slow,good,fast,busy,good,</t>
  </si>
  <si>
    <t>YmD8bGyl6v_LYbOVGvQ5Nw</t>
  </si>
  <si>
    <t>tORH_LDga3t1bbuluhuxiQ</t>
  </si>
  <si>
    <t>I have been going to Smoky's club for many years and have always had excellent service and food. The bar is a nice place to start and we had good service there as well. Granted there are some new faces behind the bar now but some of the food servers have been there for decades and are real pros. Unfortunately our server  on this Friday night was not on the A team. This guy forgot to bring the relish bowl out with the raw carrot and stuff to begin with. That has never happened before! We had to ask for bread and he couldn't remember who had what throughout the nigh. We also had to rubber neck for ten minutes to get the bill and another ten to pay it. He ruined the evening for us. The good thing is that the food was excellent, except for the salad. That was a few pieces of lettuce with enough dressing on it for one four times bigger. All four salads were like that. Again the steaks and Walleye was very good and the hash browns excellent. I tried to contact the manager direct and not use YELP but when you click on \contact us\ its the same number as the regular phone number. A server like that can kill your business and I wanted to point that out to whoever manages Smoky's now but couldn't. Oh well, I tried. It is a little pricey now but they have the best rib eye in Madison and most of there other steaks are excellent as well. Give it a shot if in the mood for a good steak and hope you don't get the waiter that we did.</t>
  </si>
  <si>
    <t>many,excellent,nice,good,new,real,our,raw,good,excellent,few,enough,bigger,good,excellent,direct,its,same,regular,your,little,pricey,best,most,there,other,excellent,good,ten,one,four,four</t>
  </si>
  <si>
    <t>1DA_P_KtMnqfvYFePfa_ng</t>
  </si>
  <si>
    <t>Jv8Cj0fdN2Mu2uvFVKcGlw</t>
  </si>
  <si>
    <t>I haven't been here for a few years but little has changed. The food is still good and for lunch it's a quick and easy place to eat. I got the BBQ chicken sandwich this time and it was very good as was the side of fries. The service is almost too attentive. I don't need to be asked three times how things are. Once is enough after I have eaten a few bites. Our waiter seemed new and talked so fast I couldn't understand him but thats the only minor complaint. I have always liked Dave's and still do. Give it a shot.</t>
  </si>
  <si>
    <t>few,little,good,quick,easy,good,attentive,enough,few,Our,new,only,minor,three</t>
  </si>
  <si>
    <t>ewEDv_q-K0fV0FepkHB8sA</t>
  </si>
  <si>
    <t>I hesitated writing a bad review for Tornado because it's always had good ratings but we were not impressed with the food on this trip. We had reservations but had to wait twenty minutes or more and the bar was full so had to stand around by the back door. We were finally seated but the service was slow (it was busy as usual) and it was a long wait between courses. Our server was excellent so apparently the kitchen was overwhelmed and just couldn't keep up with the demand.. The ice berg wedge salad was very good but by now it's getting late and we were getting a little cranky. Nine thirty or so and we still haven't got our steaks, our reservations were for 7:30. When I finally got my New York strip I found it was not only tough but someone decided to put a garlic spice on top that completely overwhelmed the meat. It managed to leak into my hash browns and ruin the tase of that as well. Yuck!  It was so late my now I gagged down what I could and left the rest. It was too late to send it back and I didn't make a fuss. A forty dollar mistake. My wife got a tenderloin and it too had a spice of cracked pepper and stuff on top but not the garlic. It was excellent. (Two of us got the New York strip and they were both the same as I described)  So, we were not impressed and it will be a long time before we go back. Certainly not on a weekend. There are better places.</t>
  </si>
  <si>
    <t>bad,good,impressed,more,full,back,slow,busy,usual,long,Our,excellent,overwhelmed,good,late,little,cranky,our,our,my,tough,garlic,that,my,my,late,forty,My,excellent,same,impressed,long,better,twenty,Nine,thirty,7:30,Two</t>
  </si>
  <si>
    <t>CZsCssPuwJAfrYhm5kkuwQ</t>
  </si>
  <si>
    <t>I am torn with writing this review.  I really want to give it a 3.5, but cannot.  I chose to give Luv-It a three star rating mainly because of the location.  Although I know some people consider the location to be one of the best aspects of Luv-It, I have my opinion too.  I have been here a few times, and every time I go, homeless citizens always approach me asking for spare change.  It is not in a good part of town, and unless you have a friend to go with, I wouldn't recommend coming here alone.  There isn't any seating, so most patrons, sit inside their cars.  \n\nOK, now about the FROZEN CUSTARD! The Almond Chip is my favorite.  I cannot even count how many friends I have talked to about how yummy Luv-It's Almond Chip frozen custard is. Perfectly smooth and the savory flavor is to die for! Definitely the best custard in the Vegas Valley!</t>
  </si>
  <si>
    <t>best,my,few,homeless,spare,good,most,their,my,favorite,many,yummy,frozen,smooth,savory,best,3.5,three,one</t>
  </si>
  <si>
    <t>d-PoE_AhhHO0QCY4yBfLmw</t>
  </si>
  <si>
    <t>FaoFBNhBA1PbUD2uuB_vbw</t>
  </si>
  <si>
    <t>The ladies working here are so sweet!!  I've been a loyal customer to the Bare Escentuals brand for years (the blush - glee, and flawless mascara are amazing).  This makeup is made from natural minerals (not harsh toxins like drugstore brands), so you're skin will not be harmed if you're applying daily.\n\nEvery time I come in for my make-up refills, the girls are always willing to help and happy to see me.  I highly recommend signing up for their membership program so that you can get complimentary goodies every so often.  They do make-up consultations, so if you're intimidated by the dozens of shades, no need to worry, they will help you; don't worry, you won't leave looking like a clown either.  \n\nThey have another location at the North Premium Outlets, but the pricing seems to be the same.  I prefer this location, because it's usually not as crowded.</t>
  </si>
  <si>
    <t>sweet,loyal,flawless,amazing,natural,harsh,my,willing,happy,their,complimentary,same,</t>
  </si>
  <si>
    <t>hL4CZEvxN4MslI5sABkOiQ</t>
  </si>
  <si>
    <t>If you've never been to Hot N Juicy,  I highly recommend going.  Hot N Juicy is a restaurant like no other.  \n\nA few fair warnings:  be prepared to wait for a table (I waited 35 minutes), if you are sensitive to the smell of garlic and\/or fish - stay away, if you're from the Northwest and enjoy spending your time volunteering to help save the environment (just be prepared to see lots of styrofoam and plastic), and if you don't like peeling seafood and eating it with you hands while wearing a bib - go to Red Lobster.\n\nI ordered the one pound shrimp bag, hot n juicy style, medium spiciness - highly recommended!  Once I adopted a proper peeling technique, I began chomping away at the marinated shrimps.  One pound was plenty for me, and since I'm a slower peeler, my stomach filled up by the time I was done eating the bag.\n\nHaving previously lived on the Monterey Peninsula, I am picky when it comes to seafood (especially shrimp), so I was pleased with Hot N Juicy.  The shrimp was quite delicious!  \n\nI don't think this will be a weekly or monthly restaurant of choice for me, but I'll enjoy taking my friends here who haven't ever tried it before.  \n\nI had a side of fries too, but I think next time, I want to try the rice.  I think the seasoning and juices mixed with white rice would be yummy!\n\nNOTE: If you're not into the atmosphere of the restaurant, try carry-out!  It's definitely something you don't want to miss out on!</t>
  </si>
  <si>
    <t>other,few,fair,sensitive,garlic,and\/or,your,hot,juicy,medium,proper,plenty,slower,my,picky,pleased,delicious,weekly,monthly,my,next,white,35,one,One</t>
  </si>
  <si>
    <t>GKEoV1XEOcX7VtxsmEv0CA</t>
  </si>
  <si>
    <t>Qb4sJ4ssSX1clY2wEAOmsA</t>
  </si>
  <si>
    <t>My grocery store of choice.  I love you, Trader Joe's.  \n\nBefore shopping at the Green Valley Pkwy location, I was loyal to the location on Eastern.  I have fallen in love with the Green Valley Parkway location, it's just so so so much easier and carefree (the others are all always so busy and hectic)!  The staff at this location is also friendlier and more helpful than other locations I've been to.  On St. Patrick's day, the cashier noticed I wasn't wearing green, so she gave me a green sticker!!  She saved me from being pinched that day, and I definitely appreciated it. \n\nI stop here on Sundays to get my fresh produce for the week, and some of the staff will even remember me and say hi!  I love that!  \n\nAn additional benefit of this location?  It's next to Weiss'! So you can get your lox and whitefish selection for the week, if needed! DEEEEELISH!</t>
  </si>
  <si>
    <t>My,loyal,easier,carefree,busy,hectic,friendlier,helpful,other,green,green,my,fresh,\n\nAn,additional,next,your,</t>
  </si>
  <si>
    <t>VLciURzpEGVvHDUXNUbPTg</t>
  </si>
  <si>
    <t>tIa9K2BgQIvAcyiaXFFu-g</t>
  </si>
  <si>
    <t>Not the best facial I've had, but it did the trick.  I went in for a customized elite facial, and left with soft glowing skin.  I have some mild acne, so I enjoy getting a facial cleanse twice a year to eliminate any blackheads or dead skin.  \n\nThe location is easy to get to, and the rooms are quiet and clean.  The chairs are some of the comfiest my bum has ever been in, and they cover you with a soft white towel for extra added comfort.  \n\nWith my elite facial, I got a shoulder\/neck massage, which released a lot of the stress and tension I was carrying - a lovely surprise! \n\nIf you're looking for a facial pick-me-up, I recommend going here.  My bill was one third of what it would have been on the strip, and I was very happy with the results.</t>
  </si>
  <si>
    <t>best,facial,facial,soft,glowing,mild,facial,twice,dead,easy,quiet,clean,comfiest,my,soft,white,extra,my,facial,which,lovely,facial,My,third,happy,one</t>
  </si>
  <si>
    <t>9ZnH_vkZBVxZoYTUrog7Iw</t>
  </si>
  <si>
    <t>One of my Vegas staples.  My friend took me here a few years ago, and I've been addicted ever since.  I usually order the Tonkatsu with corn and two eggs.  The broth is savory and the Gyoza is delightfully crispy!  The noodles are cooked to the perfect chewiness.\n\nMonta is extremely small, so do not bring anymore than four people here.  If you're lucky, you'll get a table, but most of the time, you end up sitting at the counter (which is still cool because then you get to watch the chefs cook the noodles).  \n\nThe food is yummy and the price tag is inexpensive = VALUE GALORE... Oh, and the service is always amazing.  The only catch? - Bring cash, because they don't take credit cards for bills under $10.00.  \n\nGo here. Just... Go.  I promise you will not regret it.  Slurrrrrrrrrp!</t>
  </si>
  <si>
    <t>my,My,few,savory,perfect,small,lucky,most,which,cool,yummy,inexpensive,amazing,only,One,two,four,10.00</t>
  </si>
  <si>
    <t>9eQm7Fn2gr1AVGtSExV1Ww</t>
  </si>
  <si>
    <t>2vL6xxAxRhJS7LabjjDyhw</t>
  </si>
  <si>
    <t>YES!!! The drink menu is one of the best I've seen.  Take a few minutes when you sit down and read each of the category descriptions - they're fitting and inspirational for this old laundry room.  June is a master mixologist, so whatever she recommends, trust. \n\nThe only way I know how to express my love for this snazzy joint, is that if I was a bar\/lounge, I would want this bar to be my mentor.  \n\nIf you search around the internet, or even this page, the number is easy to find.  You probably won't get the reservation time you want, so make sure to text the speakeasy early in the day, so you can plan your night around going here - trust me, it's worth it.  \n\nWe sat at the Piano table (yes, it's even labeled on the check as \Piano.\  Our drinks sat on top of the piano with a crystal vase of water and antique bowl of vinegar popcorn - yum! \n\nI ordered the Harvard Yard (pronounced \haw-vawwd-yawwd\ - as taught by June).  If you aren't comfortable choosing your own drink, tell June what you like, and she will create something amazing for you.  : )\n\nAlso, if you're in for a treat, look up at the ceiling.  There's a very unique surprise - SO COOL!\n\nTHANK YOU!!!</t>
  </si>
  <si>
    <t>best,few,fitting,inspirational,old,laundry,whatever,only,my,snazzy,my,easy,sure,your,worth,Our,crystal,antique,comfortable,your,own,amazing,unique,one</t>
  </si>
  <si>
    <t>J41I4xKAlb78dq1DJzrowA</t>
  </si>
  <si>
    <t>6GzwaQeb3brmyBucng_WPg</t>
  </si>
  <si>
    <t>This place WAS one of my favorite bars on the strip.  I'm beginning to think there is a management problem or the bar is suffering from extreme cut-backs.  \n\nI went here a week or two ago, and the entire experience was a headache, to say the least.  I asked for my usual \dutch rose\ and the bartender lectured me on how the menu changes all the time and that I shouldn't attach myself to one particular drink because, well... the menu changes all the time.  My guest ordered a long island, and then the bartender tried to talk him out of ordering such a \common drink.\  Well, if you can't order a common drink, because the bartender wants you to try one of their creations, but then you come back because you fell in love with one of those creations (and then was told you could not have it), then what the hell do you order.  So frustrating!  Cosmopolitan - get it together.  You're losing your loyal customers over silly preventable experiences... Oh, and the bartender was able to serve me the Dutch Rose, he just had to give me a hard time about it.  \n\nIf I want an excellent mixed drink, I'll go downtown to the Laundry Room from now on.  They have an excellent server who NEVER expires drinks off the menu.  Why?  Because she knows that those experiences are what brings people back!</t>
  </si>
  <si>
    <t>my,favorite,extreme,entire,least,my,usual,all,particular,all,My,long,such,common,their,frustrating,your,loyal,silly,preventable,able,hard,excellent,mixed,excellent,one,two,one,one,one</t>
  </si>
  <si>
    <t>uhASriCtugah0ZWk6c4wBg</t>
  </si>
  <si>
    <t>YJ8ljUhLsz6CtT_2ORNFmg</t>
  </si>
  <si>
    <t>A yummy late night dinner!  Arrived here last night at approximately 9:20pm and was told the wait was 35 minutes for a table.  We gave the waitress our cell phone number and she said she would text us once our table was ready... 50 minutes later, we were seated at our table.  The hostess was rude - hardly looked me in the eye, never smiled, and was completely miserable.  - I'm sure Gordon Ramsey would have thrown a few F-bombs. \n\nMy four stars is given to the Traditional Shepard's Pie.  Ohhh baby, it's GOOD.  It's a smaller portion, but don't let that fool you.  This rich, juicy, and savory dish will leave you more than satisfied.  You can tell that the beef in this dish had been marinating in the stock all day.  Needless to say, I ate the entire thing.  \n\nYou get a little bread basket before your meal that consists of pretzels and a caraway seed roll.  Salted butter and melted cheese are served next to the breads for dipping.  \n\nMy guest had the fish and chips, which were excellent too.  The \chips\ were my favorite.  They are large, one inch potato sticks seasoned with parmesan cheese and salt - fried perfectly.  If you get another dish without chips, I recommend getting a side of these to try, you can't find them cooked like this anywhere else. \n\nThe dinner was pricey.  Our bill (two entrees and one soda), was $50.00.  This isn't your 'visit-every-week' pub, but it's definitely worth going to - whether a local or a tourist.  I would say, it might be one of the more unique restaurants on the strip, food wise.  \n\nBUT, like I stated before, service needs to be improved.  The hostess made me feel as though she didn't want my business, and I didn't feel very welcomed.  Once I sat down, our waiter was nice, but the hostess ruined the initial experience.</t>
  </si>
  <si>
    <t>yummy,late,last,our,our,ready,our,rude,miserable,sure,few,GOOD,smaller,rich,juicy,more,satisfied,entire,little,your,that,melted,which,excellent,my,favorite,large,parmesan,pricey,Our,your,worth,local,unique,wise,my,our,nice,initial,35,50,four,one,two,one,50.00,one</t>
  </si>
  <si>
    <t>Ul-dIYug5odgxkg-7-UTYQ</t>
  </si>
  <si>
    <t>NMyMnvEVTzWBssOepGGR0A</t>
  </si>
  <si>
    <t>I recently wrote a review raving about Lush.  And although my opinion has not changed about how wonderful their products are, I need to vent some of my recent frustrations.  I've been back a few times now, and every time I go back, I seem to experience some type of inconsistency with their fresh face masks being in stock.  I normally go on Sundays, and although the masks are delivered on Thursday, both this store and the one at Fashion Show mall are ALWAYS sold out of the cupcake mask.  I have been wanting to get refills on the cupcake mask now for weeks (and my roommate has too), but the cupcake is always sold out.  If I cannot rely on the product being available, I'll find another store and product to use.  I'll go back to the store this Thursday (the day they deliver the masks) in hopes I will be reunited with cupcake, but if they don't have it, I don't know what else I can do.  : ( my heart is crumbling, Lush. Help me find my beloved cupcake.</t>
  </si>
  <si>
    <t>my,wonderful,their,my,recent,few,their,fresh,my,available,my,my,beloved,</t>
  </si>
  <si>
    <t>NSLj2nkM3wHIHxEyfY-DKg</t>
  </si>
  <si>
    <t>SEjyjYlMfFFzkHaru6JadA</t>
  </si>
  <si>
    <t>I think the atmosphere is cute and the restaurant is very clean. We were seated immediately and the staff was pretty attentive to our needs.\n\nI ordered a cheese enchilada and chile relleno. I think it would have been better if they weren't so heavy handed on the salt. So needless to say this didn't really hit the spot. My friend, however, ordered the fish tacos and was really satisfied.\n\nIf you buy a combo plate like us, the average price to spend is  $15-20 with a drink.</t>
  </si>
  <si>
    <t>cute,clean,attentive,our,chile,better,heavy,handed,needless,My,average,15,20</t>
  </si>
  <si>
    <t>K9bu98cvFq2yU5HN4gINjQ</t>
  </si>
  <si>
    <t>3pSUr_cdrphurO6m1HMP9A</t>
  </si>
  <si>
    <t>I just visited this place Friday for a work teambuilding and it was amazing. \n\nThere are a bunch of rooms you can rent that will accommodate different sized parties. The rooms themselves are kept well ventilated and cooled so you aren't feeling like a stuffed sardine.\n\nInside the rooms are benches, chairs and tables so you can sit and eat while watching people karaoke which is played on two screens. There are cute little laser lights in the room to provide light other than the tv cause you can keep the room lights off if you'd like.\n\nThey have a bar and kitchen in there and anything you order they will cater to your room. Their food was amazing! I had the coconut shrimp and I'm craving more!\n\nWe ordered onion rings, chicken wings, chicken bites and mozzarella sticks and everything was pretty tasty. It was soooo much fun!!</t>
  </si>
  <si>
    <t>amazing,different,sized,which,cute,little,other,your,Their,amazing,tasty,soooo,much,two</t>
  </si>
  <si>
    <t>tTEE7KdfgLMiOT_KCswKaw</t>
  </si>
  <si>
    <t>6fz0hnNIVpLF5v2NqJfA9w</t>
  </si>
  <si>
    <t>This is the go to place if you want a hearty breakfast and some uniquely flavored pancakes!\nThey also have traditional Filipino\/Hawaiian style breakfast if you're into that.\n\nThey are famous for their red velvet pancakes which I can agree are delicious. \n\nTheir vibe feels very island style with reggae music playing over the speaker system. My only qualm is that it's a small, tight place but other than that they're great!</t>
  </si>
  <si>
    <t>hearty,traditional,Filipino\/Hawaiian,famous,their,red,which,delicious,\n\nTheir,My,only,small,tight,other,great,</t>
  </si>
  <si>
    <t>5i4_shal5PRLNO_OSbplMQ</t>
  </si>
  <si>
    <t>Gaq3S9lmjXVcuDCZ8ulppw</t>
  </si>
  <si>
    <t>This place is a really nice spot to go for a nice  lunch with friends or  for a dinner for two. They are usually playing the top 50 charts over the radio and their staff has the young, hip, friendly vibe\n\nThey have an all you can eat menu that's $22 for lunch and $27 for dinner (I think that's for weekends). I usually stick with that because 2 specialty rolls alone would equal to the price of AYCE. \n\nI went for a friend's birthday and we shared all kinds of yummy appetizers, this really tasty sake and of course all of our rolls.\n\nEverything was fresh and tasted pretty good. I would suggest the atomic bomb, pretty spicy but really good. I couldn't take a picture fast enough because it was devoured in seconds. \n\nMy only wish is that they had more options with spicy mayo or ponzu sauce. They had a lot of rolls topped with eel sauce which  is not my go to but it's doable.</t>
  </si>
  <si>
    <t>nice,nice,top,their,young,friendly,yummy,tasty,our,fresh,atomic,spicy,good,more,spicy,which,my,doable,two,50,22,27,2</t>
  </si>
  <si>
    <t>C0jCQc8zVHrf550Ixmbj1g</t>
  </si>
  <si>
    <t>DyYS-JKXlW2PCr_Gt5JOvQ</t>
  </si>
  <si>
    <t>Lucky's has a pretty good vibe. There is a bar on one end and dinning area with pool tables on the other end.  The music is very lively and it's a fun place to chill. \n\nI actually came here for a trivia night that happens every Thursday night at 7pm. It was pretty fun and there were a fair amount of people. I'll actually do it again!\n\nI ordered the chicken strips, fries and fried raviolis for the table and all of it was really good for bar food. The only thing that sucked was that all the sodas were flat but they did their best to accommodate me with another drink.\n\nIt's a good time for a an end of day hangout and it's not too smoky which I appreciate.</t>
  </si>
  <si>
    <t>good,other,lively,fun,that,fun,fair,good,only,that,all,flat,their,best,good,smoky,which,one,7</t>
  </si>
  <si>
    <t>brmwelcaOilia27bV20_fg</t>
  </si>
  <si>
    <t>iiAxoCvnYPnLXKr047hHNw</t>
  </si>
  <si>
    <t>I walked into this store because I had a flat tire and I needed it fixed fairly quickly because I had some errands to run. \n\nWhen they did the inspection they initially said it would take 2 hours and understandable because they were busy and I was a walk-in appointment.\n\nTo my surprise  they fixed the hole in my tire, topped my fluids, and rotated my tires  for free in under an hour. It was the best service ever!\n\nThey were very friendly and gave stellar service!</t>
  </si>
  <si>
    <t>flat,understandable,busy,my,my,my,my,free,best,friendly,stellar,2</t>
  </si>
  <si>
    <t>xR8dzarWBmAEKml88-mFCw</t>
  </si>
  <si>
    <t>d3zW_b-JWlxMneNn7K9xew</t>
  </si>
  <si>
    <t>I loved the whole shopping center this restaurant was placed in. It's so cute and gives me the California beach shop or New York store front vibes.  It's a perfect spot for a date, so cute.\n\nThe restaurant is pretty cute inside. Feels true to a New York pizzeria.\n\nWe came here to participate in the trivia night that they have every Monday night at 7pm. It's very fun!\n\nWe ordered pepperoni &amp; ricotta cheese pizza with Caesar salad and both were very tasty! No complaints about the food. I thought it was a little overpriced for pizza ( we spent about $50 for 4 people no drinks) but it was okay. \n\nThe waiter comes by often to make sure we're okay so service was good and they were nice as well.</t>
  </si>
  <si>
    <t>whole,cute,front,perfect,cute,true,tasty,little,overpriced,okay,sure,okay,good,nice,7,50,4</t>
  </si>
  <si>
    <t>0TVhZ9Bvhv3Mav84rnzwXA</t>
  </si>
  <si>
    <t>GxNU1BXzTuEoqO7SP2QDKg</t>
  </si>
  <si>
    <t>The price here is 19.99 but with a Yelp check in it becomes 17.99 if you are paying cash. If you pay by card there is $1 charge.  But it is definitely cheaper than most places.\n\nIt was really quick I was only there for about 5 minutes or less. I would recommend!</t>
  </si>
  <si>
    <t>cheaper,most,quick,less,19.99,17.99,1,5</t>
  </si>
  <si>
    <t>Zx1AGlsmHUFc40J2PObzeQ</t>
  </si>
  <si>
    <t>3Azq-jKOqYyEal-_jOhLNg</t>
  </si>
  <si>
    <t>I think this vet is only good for wellness visits such as getting shots updated, nails filed, teeth cleaned etc. \nI am a little weary of how they perform with anything other than that. I took my dog to this location twice and they diagnosed her incorrectly twice.  The first time they were  treating my dog with medication that was not even working because she didn't have what they diagnosed her with and it just got worse so i had  to take her to the ER costing me even more money. Second time was the follow up after the ER and they misdiagnosed her again and i had to take her back to the ER to get correct info $$$$! \n\nI've learned my lesson and am very weary of this vet.\nI feel like they are always trying to upcharge me to by medications and stuff I don't really need and not actually helping my pet. I have had too many experiences that I have just brushed off but I can no longer do that.</t>
  </si>
  <si>
    <t>good,such,little,weary,other,my,first,my,that,worse,more,Second,correct,my,weary,my,many,that,</t>
  </si>
  <si>
    <t>i43GXwmi6rkLKRJyVT9exA</t>
  </si>
  <si>
    <t>QMozb3XreozGjEMrabs__A</t>
  </si>
  <si>
    <t>My brother needed an adjustment really bad cause he couldn't barely walk from nerve pain. The joint was one of the only chiropractors opened on Sunday so we went.\n\nThe staff is friendly, the wait wasn't too bad for a walk in, and the adjustments are done in a large open room. \n\nThe session was fairly quick but my brother felt a whole lot better. I got adjusted as well but I was kind of looking for more. It just seemed a bit quick but I'm not a chiropractor so what do I know.\n\nI wish they did have the availability to do x-rays because I hate going to multiple places to get one issue looked at.</t>
  </si>
  <si>
    <t>My,bad,only,friendly,bad,large,open,quick,my,whole,more,quick,multiple,one,one</t>
  </si>
  <si>
    <t>_UTuTC7IZbPhM5en3c0T5g</t>
  </si>
  <si>
    <t>p3JG2He3UptGY0eqc2YX8g</t>
  </si>
  <si>
    <t>I've been to wild game twice now and both times it was delicious! My boyfriend has gotten the last meal burger both times because he loves bison and chili cheese covered anything. He loved it both times and I also enjoyed my chile relleno burger quite a bit! The service is good and they gave us 10% off our check BOTH times! They have a great selection of wild game, burgers and apps. The beer list looked pretty decent too! We will be back as for sure!</t>
  </si>
  <si>
    <t>wild,delicious,My,last,my,chile,quite,good,our,great,wild,decent,sure,10</t>
  </si>
  <si>
    <t>L7P8_7w9l0Iv7MNt3UI4fQ</t>
  </si>
  <si>
    <t>EF8PHciQ68dOPhgXyxefAg</t>
  </si>
  <si>
    <t>I TRIED to make a reservation for valentines night, bec I purchased a Groupon so I could finally try this place. Whomever answered the phone was EXTREMELY rude and said that Groupons were not allowed on that day. No where in the groupon rules did it state this and I was given a refund for this. Due to the extreme rudeness of whomever answered the phone, I will probably never try Pepin. Dishonestly and attitudes don't make me want to spend $ at your establishment.</t>
  </si>
  <si>
    <t>rude,extreme,whomever,your,</t>
  </si>
  <si>
    <t>vfVfECsyMKoWX0NSudvwZw</t>
  </si>
  <si>
    <t>Jx5h4nIbANB4KDrb5l_v4w</t>
  </si>
  <si>
    <t>Ive tried this place twice now, and Ive yet to be terribly impressed. I absolutely love quality PHO and both trips to Pho Cao have made me wish I had went to my usual spot on the west side. I live in Old Town so this spot is convenient, but not much more than that. Service is ALWAYS slow, and forgetful. I have visited the old spot by the freeway, and now the new spot off of McDowell and both places were dark, dank and dive-y. I can appreciate a good dive bar, and even hole-in-the-wall type places, but this place seems to miss the mark on both. The Pho broth tastes like ramen broth. It isnt clear like good, slow simmered pho both is supposed to be. Pho Cao's broth is brown and the noodles are always clumped together in a ball at the bottom of the bowl. The spring rolls are decent but the peanut sauce is def from a jar. Its overtly sweet and tastes more like a peanut butter paste than sauce. Like I said, its not horrible, its just not a genuine pho restaurant. This is a karaoke joint that services hipsters who want to think they are eating genuine pho. Service is slow, and food is mediocre. I doubt I will return.</t>
  </si>
  <si>
    <t>impressed,my,usual,west,convenient,more,slow,forgetful,old,new,dark,good,clear,good,slow,simmered,brown,decent,def,Its,sweet,its,horrible,its,genuine,genuine,slow,mediocre,</t>
  </si>
  <si>
    <t>AyvXXYjWYonTCyT8UK-nsQ</t>
  </si>
  <si>
    <t>jqAdZf9PJo8lsRskc6T1Sw</t>
  </si>
  <si>
    <t>Since I live two blocks away, and this is considered a historic restaurant in Old Town, I decided to take my boyfriend out for a night of mexican food and drinks without having to worry about driving home. He got the steak and shrimp fajitas and a corona. I got the fajita taco salad and a margarita. My margarita was watered down beyond belief and my bf's beer was nearly warm by the time we got it. The atmosphere is unique and reminds me of old mexico city, but with that comes dirty floors, flies, and gnats. Although the presentation of our food was beautiful, the quality of the food itself was a bit sketchy. The shrimp in the fajitas were over cooked and rubbery. The steak was also way over cooked and tough, and my chicken was very dry which is surprising since it was fajitas. Nonetheless, we endured our drinks through slow service and mediocre food just to later get sick that night and the following day. Which resulted in a ER visit and a day of lost work. Lets just say I will never return. And there are more authentic mexican places in the valley that wont get you sick. No wonder this place is running groupons ALL the time.</t>
  </si>
  <si>
    <t>historic,my,mexican,My,my,warm,unique,old,dirty,our,beautiful,sketchy,cooked,tough,my,dry,which,surprising,our,slow,mediocre,sick,Which,authentic,mexican,that,sick,ALL,two</t>
  </si>
  <si>
    <t>LtSq5IE61Rise7v90KJXzQ</t>
  </si>
  <si>
    <t>uBZq-ny6OgE2_J4ejH6OUg</t>
  </si>
  <si>
    <t>This is the perfect little ice cream stand to hit up after a nice dinner on a summer evening. They offer up all organic soft serve ice cream with all the delectable mix ins you could want. They are price compatible with cold stone but you get much better quality ingredients. The gluten free waffle cones are fresh &amp; smell divine. The ice cream itself is nothing short of perfect. It doesn't take some time to get your order bec there are usually only two people working but IT IS worth the wait! They have a little patio area and cooling misters to help beat the heat while you wait! Last night I got the small BCG shake with Nutella mixed in, and it was absolute heavenly! The organic ingredients truly make all the difference in the world! This place is literally walking distance from my home so I have a feeling I'll be back soon!</t>
  </si>
  <si>
    <t>perfect,little,nice,organic,soft,all,delectable,compatible,cold,better,gluten,free,fresh,short,perfect,your,worth,little,patio,Last,small,absolute,organic,all,my,two</t>
  </si>
  <si>
    <t>el7SekFInYiXbX8ir_TJcA</t>
  </si>
  <si>
    <t>eq-SNqLqUP5rAc_PZAHuEA</t>
  </si>
  <si>
    <t>This sushi spot is located within walking distance to my house and while out taking a stroll on a Sunday evening this place is the perfect spot to pick up a bite! The happy hour deals cannot be beat and the quality is fresh and flavorful. My boyfriend and I tried several different types of rolls and sashimi, all of them were delicious &amp; fresh. Our server was sweet but somewhat slow, even though there were only a few tables in the restuarant. Despite this we still had an excellent meal and a wonderful time together. The ambiance is perfect for intimate meals or for hanging out with friends! We will definitely return!</t>
  </si>
  <si>
    <t>my,perfect,happy,fresh,flavorful,My,several,different,sashimi,delicious,fresh,Our,sweet,slow,few,excellent,wonderful,perfect,intimate,</t>
  </si>
  <si>
    <t>r9sGS6NyrBa7cdY-Q_5STg</t>
  </si>
  <si>
    <t>ndXuzuD4BpNIrm1I0nTsww</t>
  </si>
  <si>
    <t>Oh Distrito, you're fooling yourself if you think you are worth the price &amp; the hassle. Why did I wait 20 minutes for WATER?? I'm sorry, but if it takes 20 minutes for a water then I do not want to wait for my 3 course meal. God only knows how long that would have taken! This is not James Beard quality at all! We walked out because after 30 minutes the empty restaurant couldn't produce a single waitress that was willing to get us water and take our food order.  The Saguaro Hotel is old and run down, with new paint &amp; IKEA accessories. It's almost like walking into a vintage consignment shop. Not worth the time, money or annoyance.</t>
  </si>
  <si>
    <t>worth,sorry,my,that,empty,single,that,willing,our,old,new,vintage,worth,20,20,3,30</t>
  </si>
  <si>
    <t>OCklrI9nYyiKaGztHB1Dyw</t>
  </si>
  <si>
    <t>yet0Pww_ouW49T7V41ecSw</t>
  </si>
  <si>
    <t>After searching the entire valley for quality indian food, we finally found The Dhaba. It's a very authentic restaurant, market &amp; clothing store which carries everything you could ever want from India, I even went home with some henna &amp; bindis. At the restaurant, we happened to have a living social coupon so we made reservations &amp; glad we did because we arrived at 5:30 on a Wednesday night, &amp; by 6pm the restaurant was already at max capacity. I strongly recommend reservations because the restaurant itself is quaint and cozy. The interior was warm &amp; inviting &amp; the serving dishes\/utensils added a nice touch to the experience. All of the art was culturally themed, &amp; I enjoyed myself just looking around. The jolly rickshaws by the front door are especially charming. \nWe ordered the garlic naan, which was incredibly tasty, warm &amp; fresh! I couldn't get enough of it! I ordered the Korma Chicken (spice level 8) and it was cooked to perfection! My rice was also perfectly cooked &amp; my boyfriend cleaned his plate which had been the chicken tikka masala. Everything is spiced perfectly, &amp; since I LOVE very spicy food, I asked for an 8 on their 1-10 spicy scale. I could have gotten it hotter, but being that this was my first visit I played it safe. If you are not very tolerant of spiciness, then I recommend a 1-3. My boyfriend enjoyed his masala at a 6. The food was absolutely wonderful! Portion sizes are just right and the pricing is to be expected with such high quality ingredients. \nOut service was a tad slow, but since we saw with our own eyes just how quickly this place fills up, I'll cut her a break. They do put a lot of effort into making you feel welcomed, even down to the place settings. All of the extra details take some time, but if you're in a hurry, just order take out! Which seemed to be very popular as well! There were at least 6 to-go orders fulfilled just while we were there. \nIf you enjoy Indian food, come to the Dhaba. If you are vegetarian, come to the Dhaba. If you love spicy food, come to the Dhaba!</t>
  </si>
  <si>
    <t>entire,indian,authentic,which,social,glad,quaint,cozy,warm,nice,jolly,front,charming,\nWe,garlic,which,tasty,warm,fresh,enough,My,my,his,which,spicy,their,spicy,hotter,my,first,safe,tolerant,My,his,wonderful,right,such,high,our,own,extra,Which,popular,Indian,vegetarian,spicy,5:30,6,8,1,10,1,3,6,6</t>
  </si>
  <si>
    <t>nT5XaAYda4mdw7EsojV_vQ</t>
  </si>
  <si>
    <t>LmjBZpQU7nJTIJZYRVO7Kg</t>
  </si>
  <si>
    <t>Love the selection of toppings, the choices of burgers to choose from &amp; the quality of the food itself. The milkshakes are a nice addition too, perfect ending to a great burger!</t>
  </si>
  <si>
    <t>nice,perfect,great,</t>
  </si>
  <si>
    <t>7nerD4z3BNXEXLRRng9LNg</t>
  </si>
  <si>
    <t>pxv5jBUOgsg6Rf6Z88e4mg</t>
  </si>
  <si>
    <t>Where do I begin? Firstly, I was recommended this place by a friend who must not consider me a friend because they told me this place was phenomenal. They must have lied. I came with my boyfriend (whom is a kitchen manager at another similarly themed craft beer &amp; burger restaurant) on a seemingly slow night. We were excited to try this spot! There were only 6 other tables at the time we arrived so we anticipated a fast &amp; accurate experience. Well, it was anything BUT fast or accurate. It took over an hour for two burgers &amp; fries, &amp; when it did come out, it was the wrong order all together. There was not one thing that we ordered (other than fries) that actually came out to us. And the server provided no reconciliation for the wait time or the wrong food, she honestly tried to displace the blame on us for \asking so many questions about the menu\ that we confused her. I'm sorry, it's our first visit!!! This place isn't welcoming AT ALL &amp; the servers walk around like are completely annoyed 24\/7. We didn't even eat our food, other than a few of the cold French fries that came out with our wrong burgers. This place may have had good food at one time, but now they are just arrogant &amp; lazy about their product. Like other reviews say, the market is overly saturated with burger joints nowadays so I'll gladly take my time &amp; money to an establishment that actually appreciates their patrons. This place is laughable.</t>
  </si>
  <si>
    <t>phenomenal,my,slow,excited,other,fast,accurate,fast,accurate,wrong,that,other,that,wrong,many,that,sorry,our,first,our,other,few,cold,French,that,our,wrong,good,arrogant,lazy,their,other,my,that,their,laughable,6,two,one,24\/7,one</t>
  </si>
  <si>
    <t>SfO8A1Zoe5rWGIytXQ-0Eg</t>
  </si>
  <si>
    <t>xcmmTXhuMx2fZF2Bt69F4w</t>
  </si>
  <si>
    <t>I have been there a handful of times and alway enjoyed each visit, whether it's weekday dinner or sunday brunch. Always order their mussels, either to share on the table or selfishly devour all on your own. I never get tired of them and have yet to find a place with better mussels. Their lamb ragout is also top-notch. I'm partial to anything with chocolate for dessert but any one of their dessert that comes with chocolate is delicious.</t>
  </si>
  <si>
    <t>their,your,own,tired,better,Their,ragout,top,partial,their,that,delicious,one</t>
  </si>
  <si>
    <t>1geEl5nP5kVDTnHdWPwdmA</t>
  </si>
  <si>
    <t>VMmGHyGj7nuj16voJkfuJg</t>
  </si>
  <si>
    <t>Pros: large portions, passable favors, discounts after 8 or 9 pm. \nCons: a friend of mine fished out a piece of metal wire from her curry something. Although the dish was comped. \n\nYou be the judge.</t>
  </si>
  <si>
    <t>large,passable,her,8,9</t>
  </si>
  <si>
    <t>KT-UbJCLq-vVVYtacBckEA</t>
  </si>
  <si>
    <t>cAX-srNrvlifjfov_jpQ1w</t>
  </si>
  <si>
    <t>I went along with a few friends on a Friday during restaurant week. We had a reservation for 9pm and arrived just minutes before 9. However we were instructed to wait for our table at the bar and it would be 930 when they finally paged us. It was a disappointing start since when you make a reservation and the restaurant takes it, you expect to be seated at that time. \n\nFortunately, things were about to get better. The salad bar was decent, not as big as the one at fogo de chao but not shabby at all. The real star however, was the different cuts of meat for sure. Generally speaking, everything I tried was juicy and seasoned well. Our waiter was attentive and constantly checking on us. Meat didn't come at a pace I have experienced at fogo de chao but we hardly had to wait for too long either. \n\nIn the end, the dining experience was well worth the price. Not to mention that the price was reduced for restaurant week. Will probably visit again.</t>
  </si>
  <si>
    <t>few,our,disappointing,about,better,decent,big,real,different,sure,juicy,Our,attentive,long,worth,9,9,930,one</t>
  </si>
  <si>
    <t>DcnO14G8FRMzukD7shUO6Q</t>
  </si>
  <si>
    <t>Q9veWOu7mFj881o3nqB4bQ</t>
  </si>
  <si>
    <t>Went there for the 20 dollar all-you-can-eat hotpot dinner, the only regret I had was eating way too much. Both the spicy and non-spicy soup\/broths were good. Beef was sliced thin and did not have the just-came-out-of-the-freezer look. Portions of individual plates were small but this being a buffet-style hotpot, it enables you to try more things. The place was packed but we were willing to sit at the bar so the wait was not too terrible. Speaking of bars, the sauce bar was definitely a plus. Although some items here could've used a replenishment from time to time to keep up w\/ the demand.</t>
  </si>
  <si>
    <t>only,much,non,good,thin,individual,small,buffet,more,willing,terrible,20,w\/</t>
  </si>
  <si>
    <t>pRjAnuT6uTJiuPDJMEUrkg</t>
  </si>
  <si>
    <t>zFI3KgNgBxVVZIjICzMMoA</t>
  </si>
  <si>
    <t>Yes, the shrimp was good, the calamari was good, the pasta was good, the flank steak was good, the lamb chop was good. But the paella was great, superb, excellent! Get whatever tapas dish you want. And then get the paella.</t>
  </si>
  <si>
    <t>good,good,good,good,good,great,superb,excellent,whatever,</t>
  </si>
  <si>
    <t>wCF-UMWz0dzC0zCMa6rQ_w</t>
  </si>
  <si>
    <t>0PVxodALQu-soL5J8bjerQ</t>
  </si>
  <si>
    <t>Yeah, no. You'd think this is the diner experience you are looking for and I wouldn't blame you. I thought so too and I thought wrong. Service was lacking, we sat there for like 10 minutes before someone even brought menus. Apparently she 'didn't see us'. Also the entire waiting staff wore nursing\/hospital scrubs. wtf? Most importantly, food was just 'MEH'. I don't know how people find the food here worthy of 5 star reviews, I've had better food at random diners in the middle of nowhere in Indiana. Well I wanted to try Ritters and had only myself to blame. My suggestion is take your cash and head to Pamela's. Unless of course it's 3AM and then Ritters it is.</t>
  </si>
  <si>
    <t>entire,nursing\/hospital,worthy,better,random,My,your,3AM,10,5</t>
  </si>
  <si>
    <t>tO6oueCGVJxd7BG_ZbLcXQ</t>
  </si>
  <si>
    <t>dLc1d1zwd1Teu2QED5TmlA</t>
  </si>
  <si>
    <t>Fantastic food but cash only. Also ATM charged me $5.50 in fees. Would've been 5-star.</t>
  </si>
  <si>
    <t>Fantastic,5-star,5.50</t>
  </si>
  <si>
    <t>SrrafYfnIjhxpp1ona77ug</t>
  </si>
  <si>
    <t>xJTu-eNbVET4evm-eBVDzA</t>
  </si>
  <si>
    <t>Could've been 4-star but cash only.\nThey do not use the proper noodle for Japanese ramen but you cut them a little slack because this is Pittsburgh. Then the soup isn't that amazing either. I'll give them another try and order something other than ramen though.</t>
  </si>
  <si>
    <t>proper,Japanese,little,amazing,other,</t>
  </si>
  <si>
    <t>rItS6nizPVWfvuPbeOy_nA</t>
  </si>
  <si>
    <t>0bjFYstj8USMzEV4ZQldjA</t>
  </si>
  <si>
    <t>Awesome little coffee shop and certainly a welcome addition to Oakland. This place provides a nice change of pace if you are sick of the questionable smell at the Starbucks on Forbes a block down the road. Perhaps not so surprisingly, Redhawk also offers a better cup of coffee for less money than Sbux. Bonus: very friendly staff that gives a crap about making good coffee and doesn't constantly try to misspell or otherwise butcher your name.</t>
  </si>
  <si>
    <t>Awesome,little,welcome,nice,sick,questionable,better,less,friendly,that,good,your,</t>
  </si>
  <si>
    <t>bM1pyh1nvMumVt9mh1iqiw</t>
  </si>
  <si>
    <t>it's a shame that this place is closing because they really have excellent cocktails. can't go wrong with anything on their menu. also ordered appetizers: frog legs, buffalo cauliflowers, and black garlic hummus. all were seasoned well and delicious. not the cheapest place of course but you truly get what you pay for. visit them before they close on april 22!</t>
  </si>
  <si>
    <t>that,excellent,wrong,their,black,garlic,delicious,cheapest,22</t>
  </si>
  <si>
    <t>vQfUC5B6iYJcjRBqs-oLNw</t>
  </si>
  <si>
    <t>0gWg-kqRLEQbhui8b_v2Xw</t>
  </si>
  <si>
    <t>BBQ pork sliders...and the nachos were excellent. Great service from Jordan.  Ate in the arcade side &amp; even played some Pac-Man.  Will be back.</t>
  </si>
  <si>
    <t>excellent,Great,</t>
  </si>
  <si>
    <t>fnDCLX_tRTCZ1-SVmRnmcw</t>
  </si>
  <si>
    <t>fOu7WHe4TyUHKa2V8l4Tyw</t>
  </si>
  <si>
    <t>Rented a Uhaul from them yesterday, last minute, had the best customer service experience.  I would go out of my way to rent from them again and if I ever need a storage unit in that area, they'll be hearing from me.  I would highly recommend them to anyone.</t>
  </si>
  <si>
    <t>last,best,my,</t>
  </si>
  <si>
    <t>1PYztJNpLGSMwiwvHgHfcg</t>
  </si>
  <si>
    <t>U_svUGP1XhMTC0_GTZXpGA</t>
  </si>
  <si>
    <t>Service was excellent, the person working there asked if we had been there before, which we hadn't.  She told us how to order, offered us a sample, and made us exactly what we wanted.  Everything was fresh and flavorful.  A dozen is $35.00, but these were outstanding.  These would be great as a thank you, graduation, or any occasion.  I will definitely be back.  And, I'm not even a sweets kinda person.</t>
  </si>
  <si>
    <t>excellent,which,fresh,flavorful,outstanding,great,35.00</t>
  </si>
  <si>
    <t>tklh4rgdDmMk4fTo_AEWcA</t>
  </si>
  <si>
    <t>gf8LY-OCB7AKnEYCXhmZdQ</t>
  </si>
  <si>
    <t>I just moved to this area of Vegas, and had previously been going to Home Depot.  I was pleasantly surprised at the availability to find help, get questions answered, and be in and out in minutes.  The guy in the paint department was pleasant and knowledgeable, and Jan, in the electrical and lighting depart was extremely helpful and friendly the other morning when I was there at 7:15 a.m.....when they first opened.  I did venture to Home Depot a day after for something else that Lowe's didn't have.....and I will continue to shop at Lowe's over H.D.</t>
  </si>
  <si>
    <t>surprised,pleasant,knowledgeable,electrical,helpful,friendly,other,that,7:15</t>
  </si>
  <si>
    <t>Nk5852944PcFnbk5raq5JQ</t>
  </si>
  <si>
    <t>JpPguWEzvNATjUJ48xCj8g</t>
  </si>
  <si>
    <t>Have been wanting to try this place and finally did.  NY style pizza was great, the garlic cheesy bread was phenomenal.  Wasn't crazy about the wings, but I believe that there were baked.....but the BBQ sauce was tasty.\n\nThey are definitely one of my favorites.  I don't like reheated pizza, but I put a slice in the toaster oven the next day.....excellent.\n\nThe only thing that disappointed me was the Yelp 10% off link, and it didn't take the 10% off.....but I will definitely be ordering from here again.\n\nAlso, when I picked up the food, the staff was super friendly.</t>
  </si>
  <si>
    <t>great,garlic,phenomenal,crazy,my,next,only,that,friendly,one,10,10</t>
  </si>
  <si>
    <t>BPltaolAZQ_xGKlg0TmASA</t>
  </si>
  <si>
    <t>mDoLWEOFmxcQ5TAPqxoJLg</t>
  </si>
  <si>
    <t>This place is close to home, and I went for a quick dinner after seeing the menu and the happy hour specials.  I thought I was going to get some small, barely edible appetizers, and it would still cost me a ton of money and that I would soon regret this decision....but I went anyways.\n\nWell.......I will definitely be back!  Their $5.00 happy hour appetizers are GREAT!  Big portions, great taste, and friendly staff.  We had a total of 6 appetizers (nachos, quesadilla, wings, spring rolls, cheese sticks, crab cakes) and 5 drinks.......drum roll.......the bill was $40.00 even.  So their advertised prices include tax.  Fantastic!!!!!!!!!!!!!</t>
  </si>
  <si>
    <t>close,quick,happy,small,edible,Their,happy,GREAT,Big,great,friendly,their,advertised,5.00,6,5,40.00</t>
  </si>
  <si>
    <t>mKjETKKJzKcoElree3CeKA</t>
  </si>
  <si>
    <t>ZOZO_5DRCKSH_AlHh4mFiQ</t>
  </si>
  <si>
    <t>I went in for an eye exam, no delay whatsoever....Dr. Steed is friendly, professional and informative.  The entire staff is great.  The office is modern and everything made for a pleasurable experience.</t>
  </si>
  <si>
    <t>friendly,professional,informative,entire,great,modern,pleasurable,</t>
  </si>
  <si>
    <t>lKn0bbRk32ovSP5M-9xQ1Q</t>
  </si>
  <si>
    <t>tIX6o1jkLrrmsJIdGUjA5A</t>
  </si>
  <si>
    <t>Just bought a new car and needed tint again!  Of course, I went to Eco-Tint.  I called on Friday afternoon, 20 minutes later I was there getting my windows tinted.  And, 20 minutes later, I was out the door!  Fantastic!  Super fast and super easy, and definitely a great price.  Of course, I highly recommend Eco-Tint.</t>
  </si>
  <si>
    <t>new,my,fast,easy,great,20,20</t>
  </si>
  <si>
    <t>xG9-zdZ7qvpu3Dd2jkkYEQ</t>
  </si>
  <si>
    <t>YVd2yYNjpiFg2s4ToMRmPA</t>
  </si>
  <si>
    <t>First time here today!  WOW!!!!!  I had the peanut butter and pretzel!  Un-freakin-belivievable......definitely worth it, whether it's the cost, the diet, the sugar rush....it doesn't matter.  A must try!  I'll definitely be back!</t>
  </si>
  <si>
    <t>First,belivievable,worth,</t>
  </si>
  <si>
    <t>26ejbS3itxZmj7tEZX9DRA</t>
  </si>
  <si>
    <t>bgXb5YYzQvHXmM8owZB4fQ</t>
  </si>
  <si>
    <t>I went here earlier in January for lunch, and I only had the tortilla soup, which was excellent.  The service was top notch, and I was greeted the second I walked in the door and was seated immediately.  It was just a quick lunch meeting, but I will definitely be back for a bigger lunch.</t>
  </si>
  <si>
    <t>which,excellent,top,second,quick,bigger,</t>
  </si>
  <si>
    <t>NaJww9wCrp0UgjeFRNCsWA</t>
  </si>
  <si>
    <t>UygXIa0lXyUHaBPXJr7Dvw</t>
  </si>
  <si>
    <t>This show was HILARIOUS! My husband and I loved every minute of it. We've been recommending this show to quite a few people since we've seen it. You'll laugh your butt off! Check it out!</t>
  </si>
  <si>
    <t>My,quite,few,your,</t>
  </si>
  <si>
    <t>Jyv6qHmYuwiNjxGvRwhY7Q</t>
  </si>
  <si>
    <t>pNYrI9kmAvv1TmAmSoJ23A</t>
  </si>
  <si>
    <t>More of a 3.5, but i'll give it a 4 cuz I love chinese food. Ate here a few times, but we always take-out since we prefer eating at home. Their almond chicken isn't that great, but the sesame chicken was delicious. My hubs orders beef fried rice quite a few times and he likes it. He says it reminds him of the chinese place he used to order take out alot from when he was in Germany, which is a good thing. It only takes 10-15 mins for the food to be ready, so its always convenient. I usually call ahead to make an order and leave right afterwards, by the time i get there, its all ready :)</t>
  </si>
  <si>
    <t>More,chinese,few,Their,great,delicious,My,quite,few,chinese,which,good,ready,its,convenient,its,ready,3.5,4,10,15</t>
  </si>
  <si>
    <t>GGL2D-BASrvNw4KkAb3arA</t>
  </si>
  <si>
    <t>rTS8LsUmNIiXsXydE49tPA</t>
  </si>
  <si>
    <t>My husband and I ate here yesterday and we were pleased. We weren't really that hungry, but we felt like eating something small. I ordered the lava shrimp, it was spicy, but really tasty. My husband is a quesadilla lover, so of course, he ordered the quesadilla. He liked his food as well. I ordered a strawberry ice cream to go for while we were walking back to our car, and I think I just found my new favorite ice cream place. it was so good, real strawberries in it made it even better :) \n\nI was really considering getting one of their frozen drinks, but it was way too hot yesterday to drink, but next time I'm around there, I'll be sure to get a girly drink :) Hopefully it wont be so hot out so I don't get dehydrated quickly ;)</t>
  </si>
  <si>
    <t>My,pleased,hungry,small,spicy,tasty,My,his,our,my,new,favorite,good,real,their,frozen,hot,next,sure,girly,hot,one</t>
  </si>
  <si>
    <t>nD-v_2N1iB8cPFryKo4VLw</t>
  </si>
  <si>
    <t>MSVXxvCk--EuiOhWnRJTwg</t>
  </si>
  <si>
    <t>My mom and I came here sometime last year... she's really picky and judgmental when it comes to chinese buffets, but to my surprise... she loved this place! I liked it as well. They had plenty of selections to choose from, but I guess I expected a little more. It was still good nonetheless. I kinda wish it was closer to our area now, cuz chinese buffet sounds awesome right now! Next time I'm around the area, I just might stop by and eat there again :)</t>
  </si>
  <si>
    <t>My,last,picky,judgmental,chinese,my,little,more,good,closer,our,chinese,awesome,Next,</t>
  </si>
  <si>
    <t>wgdPVXWNnED1OwRlSvNAQg</t>
  </si>
  <si>
    <t>Some of the food were really good, especially the middle-eastern and italian selections. The mexican section didnt have too much... just tacos and fajitas. The asian food was 'ok' but the snow-crabs were pretty good so i couldnt complain. But honestly... for 35 bucks a person... cant they at least serve steak? lobster? something thats actually worth 35 bucks?! The lines were sooooo long. I think no matter when you go, the line will be long. we got lucky and didnt have to wait long since we had a group of 9 people and ended up seated in the back in like a banquet type area for large groups. There was alot of fruit selections and ice cream and cotton candy for dessert. Overall is was a 3.5... but I'd rather give it a 3 since it really wasnt worth 35 bucks.</t>
  </si>
  <si>
    <t>good,middle,eastern,italian,mexican,much,asian,good,least,that,worth,sooooo,long,lucky,large,worth,35,35,9,3.5,3,35</t>
  </si>
  <si>
    <t>8t5b5rVqxqkVApfUU1GNuA</t>
  </si>
  <si>
    <t>7UTQs_W0y79WwQeCK9sGdw</t>
  </si>
  <si>
    <t>I had a pretty good experience here... Friends and I made a girls day out of this. The only downside to it was that i ended up being there longer than i expected. I got a hair cut and a botanical treatment. My stylist was nice, greeted me and offered something to drink, and kept a good conversation going to help pass time, she did great with my haircut and blow dry\/straighten. I especially enjoyed the mini facial and hand massage. As im writing this review, the only thing i keep thinking is \I need to go back for a facial, another hair cut, color, something!\ I'm pretty sure I'll go back again in a few weeks or so, whenever I'm due for another haircut :)</t>
  </si>
  <si>
    <t>good,only,longer,botanical,My,nice,good,my,dry\/straighten,mini,facial,only,facial,sure,few,due,</t>
  </si>
  <si>
    <t>dfHQxcYoKX_Q8UMO0L_X7w</t>
  </si>
  <si>
    <t>5TX8o0vsxFsu9_QPhoeI4A</t>
  </si>
  <si>
    <t>I'd give it a 3.5, but i'll give it a 4 just for my husbands sake. I feel like I live here sometimes. My husband is into all sorts of car shows, racing for midnight mayhem, rally race events and all those sorts of stuff so were here quite a bit... Its not really my thing, but its interesting to watch... I really wish I could say more but i'm not really sure what else to say... its interesting, and if you're into cars and whatnot, then I guess this is for you... otherwise... if you're like me and don't care too much for cars, then skip this and go shopping instead :) Although, I wont lie, the midnight mayhem can be fun to watch if you know people that are in the race. We usually come here with a large group of friends and half of us sit out in the bench and cheer others on, and vise versa. and its funny to watch some cars break down before they even take off. Ok, fine... i'll admit, it can be fun... but i'd still much rather go shopping ;)</t>
  </si>
  <si>
    <t>my,My,all,quite,Its,my,its,interesting,more,sure,its,interesting,much,fun,that,large,its,fun,3.5,4</t>
  </si>
  <si>
    <t>nv9oj-uelI33Zvm7U3JOxg</t>
  </si>
  <si>
    <t>1EbdmUMbrS12DougfSOqHw</t>
  </si>
  <si>
    <t>They have a ginormous clearance section, so that's mainly why i go there! But it sucks that when i need help finding something, there's never anyone around to ask. Customer service is ok. Nothing spectacular. Prices are a little high on some items, but not too shabby when there's a sale. But one positive thing is that there's never any lines to check out. or when there is one, it goes by pretty quick!</t>
  </si>
  <si>
    <t>ginormous,ok,spectacular,little,high,shabby,positive,one,one</t>
  </si>
  <si>
    <t>bu_Diu69ej5LcuTojc_kLg</t>
  </si>
  <si>
    <t>o597EK6uvR5RuPMZEwYCUg</t>
  </si>
  <si>
    <t>After wanting to see this for awhile, I finally convinced the hubs to come with me. He's not into shows and vegas lifestyle, but he enjoyed it. We got to sit in 3rd row, so couldnt complain. I loved the beginning skit and I love the fact that they can get the crowd laughing without having to say a word. Great show, great dance moves, great music. Man, I wish I could dance that good.</t>
  </si>
  <si>
    <t>Great,great,great,good,</t>
  </si>
  <si>
    <t>USdfuL5Gn2v0K3CpJ9kEnA</t>
  </si>
  <si>
    <t>Q194SAY2nwnSZ18c0oBvDg</t>
  </si>
  <si>
    <t>Whenever I feel like eating a healthy sub I come here and get my usual foot long turkey sub... every now and then I'll add some bacon ;) I don't know what it is about subways bacon but I just love their bacon over any other sub places.</t>
  </si>
  <si>
    <t>healthy,my,usual,long,their,other,</t>
  </si>
  <si>
    <t>IMeJz8WnZiox7NCMeyX5aQ</t>
  </si>
  <si>
    <t>3p4M5be6uc1S78TO62gmOg</t>
  </si>
  <si>
    <t>Great location and ambiance, especially if you're looking for a romantic evening out. I had the petite filet which was melt in your mouth, and the service as to be expected was excellent. It can be a little over the top and feel uppity, but considering the area in North Scottsdale I think it's par for the course and I'm sure most diners actually appreciate that about them. \nThe desserts I don't think are that great...which is surprising to me. I'll order an extra glass of wine the next time I'm there instead.\nOverall I think this is a great steakhouse and if you haven't tried it, it is a definite must!</t>
  </si>
  <si>
    <t>Great,romantic,petite,which,your,excellent,little,sure,most,\nThe,great,which,surprising,extra,next,instead.\nOverall,great,definite,</t>
  </si>
  <si>
    <t>DfV-0sR3yd0iHqVxdjxcYg</t>
  </si>
  <si>
    <t>U80T5s2QcgN-__El1AgMNA</t>
  </si>
  <si>
    <t>I had one hell of a flat tire at the gym on a Sunday and was able to get my car to this location with a donut. I left it there overnight and came in first thing Monday morning where Jordan assisted me with my tire replacement. The warranty covered the full price of a brand new tire and my only expense was paying $16 for insurance\/warranty on that! I am not usually a warranty person but Discount Tire has one of the BEST warranty programs out there in my opinion. I highly recommend taking them up on this when purchasing new tires.\nThis location has a big open waiting area and is very clean. Jordan made the experience very pain free and easy. He was upbeat with a positive personality and he exemplified superior customer service with not only myself but the other customers I saw him assist. It's always a little nerve wracking for me dealing with anything car-related, but he definitely made the experience seamless and positive. I would definitely recommend this Discount Tire location.</t>
  </si>
  <si>
    <t>flat,able,my,first,my,full,new,my,only,BEST,my,new,big,open,clean,free,easy,upbeat,positive,superior,other,little,seamless,positive,one,16,one</t>
  </si>
  <si>
    <t>26l7EMMrfWS8qISCmaDirA</t>
  </si>
  <si>
    <t>F1PMcEIg-FHZvwhiUoFEgw</t>
  </si>
  <si>
    <t>This is just personal preference but I don't like the big open seating arrangement of this restaurant. There are a bunch of tables in the middle of the restaurant and I like sitting in booths with at least a little bit of privacy for conversation. The wait staff was young and very nice and I was offered for samples of 2 wines before I ordered which I appreciated. The sauvignon blanc blend was delicious and I will definitely order it again.\nWe ordered the chicken pesto pizza with spinach and tomato. The pizza and the crust was perfect, but the chicken was on the rubbery\/bland side so for this reason I would order something different on the next visit.\nI definitely prefer this place over Oregano's - but I do consider it a little on the pricey side.</t>
  </si>
  <si>
    <t>personal,big,open,least,little,young,nice,which,delicious,perfect,different,next,little,pricey,2</t>
  </si>
  <si>
    <t>EmaNBfCLbVARp04FLIt8Mg</t>
  </si>
  <si>
    <t>VLDFjeqpUgWhnVuB_8GuEg</t>
  </si>
  <si>
    <t>I don't understand why this place is so popular. Such a fad, tries way too hard, and HAS to be for people who think they are being cool, trendy and healthy. No one can possibly come here starving because they will leave hungry as the portions are tiny and the food super bland. I've been here twice and both times thought YUCK. I'm all for healthy eating but the dishes here are just not worth it.</t>
  </si>
  <si>
    <t>popular,Such,hard,cool,trendy,healthy,hungry,tiny,bland,healthy,worth,</t>
  </si>
  <si>
    <t>bhX_CbDTOv599Z0ehH1e5w</t>
  </si>
  <si>
    <t>PVTfzxu7of57zo1jZwEzkg</t>
  </si>
  <si>
    <t>I used to come here all the time because I worked in an office right down the road. I loved the Rosemary Chicken Sandwich and comes with a simple but delicious side salad. I've tried the Kisra and Spicy Harissa Hummus and would recommend that as well - but as the name implies, you have to like hummus and you have to like spicy. I got the salmon once and was super annoyed I ventured to try something different because it was dry, tasteless, and close to $20. Don't get that!\nOverall, it's a quick and easy place for lunch and the staff is very friendly and eclectic.</t>
  </si>
  <si>
    <t>all,simple,delicious,annoyed,different,dry,tasteless,quick,easy,friendly,eclectic,20</t>
  </si>
  <si>
    <t>rvGczpSCOjlReI0gxzXwgg</t>
  </si>
  <si>
    <t>svFq2-4Yv5bIXtB2EK24Ow</t>
  </si>
  <si>
    <t>So happy this location popped up. Best place for bruschetta and wine - which is only $5\/glass before 5pm. \nYou pick 4 bruschetta choices for $14.50, I got the Brie &amp; Apple w\/Fig Spread (my favorite), Prosciutto w\/Figs &amp; Mascarpone (2nd favorite), Smoked Salmon w\/pesto (3rd favorite) - and always play with my 4th option - which yesterday was Burrata, Bacon, Arugula &amp; Tomato. It was delicious so would recommend it and will order it again. \nI think it's a great atmosphere for lunch, happy hour, dinner or a date! It'll be nicer once it cools down outside because they have a big patio but obviously not being used by too many in the summer (or I wouldn't think so anyway - it was open though and they had the misters going). \nI was sitting in one of the booths inside and noticed the wall above the kitchen was paper mache-d with cut out magazine pictures of body parts. Then looked closer and they are picture cut outs from Playboy magazine. So something to keep in mind - I think this is more of an adult place anyway because of the food choices and it being a WINE BAR, but there were several moms in there with their young kids. Weird to me but whatever.</t>
  </si>
  <si>
    <t>happy,Best,which,my,2nd,3rd,favorite,my,4th,which,delicious,great,happy,nicer,big,many,open,closer,more,several,their,young,Weird,whatever,5\/glass,5,4,14.50,one</t>
  </si>
  <si>
    <t>td8befY3sFfVGkzVoNdqvg</t>
  </si>
  <si>
    <t>0W_pPAiTXgazY2mtX6o0_w</t>
  </si>
  <si>
    <t>This was my second visit. Hated it the first  time but wanted to try again because I had a coupon and people reviewing place love it. Wanted to see if I just had an off-meal...I didn't...I still hate it. \nI ordered one of the popular beef sandwiches called the \combo\ and ordered it \dipped\ - which makes it WAY too soggy. I took a few bites and couldn't even bother finishing it. \nAlso had the apple walnut chicken salad for $7.79. It was alright at best but reminds me of a salad you eat on the airplane. And worth maybe $4. Cheap ingredients that aren't satisfying. \nI know it's a part of the \Chicago appeal\ but everything is too rush in there - even on a Sunday. There was no one in line but the cashiers are waving their arms to come to them to order when I'm still trying to look at my menu options. 4x in maybe 20 seconds someone was  waving me down even though I was right in front of them. It's overkill. Even sitting down I think the customers are worked up from the rushing because everyone is acting anxious. So not relaxing. I'm just trying to eat lunch - it's not that serious. \nI won't be returning.</t>
  </si>
  <si>
    <t>my,second,first,off,popular,which,soggy,few,alright,best,worth,Cheap,that,\Chicago,their,my,right,anxious,relaxing,serious,one,7.79,4,4x,20</t>
  </si>
  <si>
    <t>zTvHOCLrJ2KWaIxqfgYtiQ</t>
  </si>
  <si>
    <t>ElWzx5_fU8S2G45OnM-HpA</t>
  </si>
  <si>
    <t>Came here for lunch during the week and had a decent size crowd for 11:30am. There seem to be 2 hostess stands which doesn't make sense upon entering and the no one is willing to help you out unless specifically asked.\nThe service was bad from the start. The hostess acting confused about why you're there (showing up to a restaurant and wanting to sit down to eat apparently is a be concept) and the server came by after 10 mins of sitting, then when we wanted to order he said he wanted to get waters first and will be back. Seriously another 10 minutes passed before he came by again. \nWell if you've looked at the menu you will likely have a couple questions or want to hear a recommendation but I didn't have 30 minuets of just sitting without placing a food order. So took a shot and went safe with sandwiches. We ordered the brisket sandwich (absolutely delicious - a little skimpy on the brisket but I liked it a lot) and ordered the chicken tonto sandwich - which was just added to the menu a couple weeks ago. The chicken sandwich was not good and all I could taste was smashed up black beans. Absolutely no hint to taste the guac or chicken. I opened up the sandwich and just ate the chicken directly and tossed the rest. Don't expect much chicken either - prob totaled the amount of 1 chicken nugget. \nI would be open to trying this place for brunch if I had no other plans the rest of the day - but no way I'd go back for lunch. You would have to clear your calendar since the service is so awful. If it wasn't for liking the brisket sandwich, I would be completely out on this place.\nPS - it's extremely loud in here so not a good place for business meetings.</t>
  </si>
  <si>
    <t>decent,which,willing,bad,hostess,safe,delicious,little,which,good,black,much,open,other,your,awful,loud,good,2,10,10,30,1</t>
  </si>
  <si>
    <t>X6N4a8272g2bAZHfkp62zw</t>
  </si>
  <si>
    <t>dXt7PAtGhxdgu7ff8iOZWA</t>
  </si>
  <si>
    <t>This is my favorite poke place. I didn't realize how many there were in the east valley but once I found out I went a little crazy hitting them all up. \nYou can get a bowl or wrap, and a wrap is basically a one big sushi roll. It's amazing! All the toppings are wrapped in rice and seaweed is on the outside. I recommending going light on the sauce otherwise it can get soggy quick. There's so much flavor in all the toppings anyway that I prefer it NOT drenched in sauce. \nIf you aren't a seaweed person get the bowl - in which case you you can also do salad instead of rice, or if you want both you can do half\/half.\nThey also offer spicy crab meat here where most other places just have regular. It's sooo good!\nThey have a loyalty punch card so after 9-10 you can get a free bowl or wrap.</t>
  </si>
  <si>
    <t>my,favorite,many,little,crazy,big,amazing,All,soggy,quick,much,all,which,spicy,most,other,regular,free,one,9,10</t>
  </si>
  <si>
    <t>xL8zPZtK1KVly3JUKFJ5eg</t>
  </si>
  <si>
    <t>ecJri9ozyke4dOCWulZiRQ</t>
  </si>
  <si>
    <t>Really cute restaurant. It reminded me of some of the ramen shops in San Francisco, pretty authentic. They had a variety of Japanese beers you can't find everywhere (I like Orion from Okinawa), and had good sake options. \nVery reasonably priced - we tried most of the menu for this reason! The only thing I didn't get to try was the salmon bowl because they were out of it today. \nI had the Yokohama ramen (was very good) which is soy bean based and supposed to be slightly lighter and less salty then the Miso - which is soy based. I'm looking forward to trying the Miso next time to compare.\nAlso had chicken and pork gyoza. If I had to pick I would say the pork is better, but both are great. I liked the spring rolls and the takoyaki (octopus balls) too. You really can't go wrong here. The staff is very friendly and will help you pick through your ramen options.</t>
  </si>
  <si>
    <t>cute,authentic,Japanese,good,most,only,good,which,lighter,salty,which,next,better,great,friendly,your,</t>
  </si>
  <si>
    <t>DDgXyFW6JgIt1sjJDtE06Q</t>
  </si>
  <si>
    <t>-R3Liu8xDWu-VpWSW8YlKA</t>
  </si>
  <si>
    <t>JG0n6yFPQPtg6BIzfEQpqA</t>
  </si>
  <si>
    <t>We came to this Giant Eagle to do some pregame tailgate shopping.  They don't have any Kroger or Meijer's in Cleveland, Giant Eagle is the place to go.  Nothing out of the ordinary for the grocery mart.  Decently price items and pretty much anything you need you will find here.  I did use the men's washroom and it was not the cleanest thing in the world.  But when your down 6 and there's 1 second left on the clock on the 50 yard line you have to throw the hail mary.  Luckily for me it was a touchdown!</t>
  </si>
  <si>
    <t>ordinary,much,cleanest,your,6,1,50</t>
  </si>
  <si>
    <t>QmLMnMjgZQxZpVJmYeMvFg</t>
  </si>
  <si>
    <t>LNsZJP6jZ11e0tDljOLPiQ</t>
  </si>
  <si>
    <t>We came to this place upon recommendation from our taxi driver.  He told us that more people come to West 25th on Fridays but Saturdays are busy everywhere.  He recommended TownHall for the crowd.  \n\nWhen he dropped us off it didn't look like anything special as no one was outside and it was hard to see through the bar windows.  Once we walked in we were hit with a wall of people in their mid 20's.  This was my first bar experience in Cleveland and it was not what I was expecting.  \n\nThis place was really busy and there were groups on top of groups of people out with their friends.  The cab driver commented on how the people here were good looking and my friends agreed with his statements.  It wasn't hipster, it wasn't clubby, it wasn't snobby, just regular people out for a night.  \n\nTownHall was very busy with lots of tables and booths for seating with your parties.  They also have bar stations set up close to the DJ as well as waitresses walking around to serve you.  We had some coke and whiskey as well as some fireball shots and it didn't break the bank.</t>
  </si>
  <si>
    <t>our,more,busy,special,hard,their,mid,my,first,busy,their,good,my,his,snobby,regular,busy,your,20</t>
  </si>
  <si>
    <t>8kRlP4TuNfEhpTieW9tjYw</t>
  </si>
  <si>
    <t>N0apJkxIem2E8irTBRKnHw</t>
  </si>
  <si>
    <t>Stopped by this restaurant for a late dinner.  This restaurant is very open with views of the casino atmosphere and people walking by as you eat.  It was pretty busy for late at night and the service was very quick.  We only wanted a quick bite to eat so we split the salad and it was a good portion to share.  The offer sparkling or tap water like most  fine dining restaurants.  It is a relatively affordable dining option but Vegas overall is going to be pretty expensive so just be aware.</t>
  </si>
  <si>
    <t>late,open,busy,late,quick,quick,good,most,fine,affordable,expensive,aware,</t>
  </si>
  <si>
    <t>2Zs9gnBn-tNkUOcqvodRRw</t>
  </si>
  <si>
    <t>82H9MpHRKRIpY6WdKEVL1g</t>
  </si>
  <si>
    <t>The Grand Pool Complex is free to all MGM guests.  \n\nIt is located on the east side of the resort it should be easy to find by the wayfinder signs.  The hotel asks you to wear cover up items and not to walk to and from the pool in only your suit.  I am not sure that they are very strict on this but it is courteous to cooperate as it is a nice hotel and casino.  \n\nEntrance to the pool is granted by showing your room card.  There are several pools and a lazy river.  These sections are reserved for the experience you are looking for.  I'm not sure what each section represents but you can find that information out on the website.  Some areas are for families and others for adults only.  Free towels are provided and beach chairs are available on a first come first serve basis.  The lazy river can be walked or you can rent a floating device for a couple Hamiltons.  Kids inner tubes are smaller and slightly cheaper than adults.  \n\nThe pool area is plenty and the water is clean.  It can get busy but if you come early enough and miss the peak hours you can still get a good amount of sun and pool time.  They have a cabana grill which I will address in another review but they also have staff that come around to order drinks and food if you so please.  \n\nThe pool is very nice with palm trees and a great atmosphere with music loud enough to hear.  When you're in Vegas you will get used to the club style music 24\/7 wherever you are.</t>
  </si>
  <si>
    <t>free,east,easy,your,sure,strict,courteous,nice,your,several,lazy,sure,Free,available,first,lazy,inner,smaller,cheaper,plenty,clean,busy,good,which,that,nice,great,loud,24\/7</t>
  </si>
  <si>
    <t>uNkZbK5LPm5NB8yYIxbp1g</t>
  </si>
  <si>
    <t>7Wr0piSMGiq5qy5opiLNrA</t>
  </si>
  <si>
    <t>The Cabana Grill is located poolside the MGM Grand Pool.  If you choose to \dine in\ they have an outdoor area that is separated specifically for restaurant patrons.  This area has fans blowing and mist machines going to keep you cool in the intense heat.  \n\nThere is also a self serve area where you can go up to a counter and order the same food and either take back to your room or eat in a shaded area with outdoor tables and benches.  \n\nI came here twice and participated in both options.  The dining in experience was nice and relaxing.  You are able to get a nice lunch while also taking in the poolside atmosphere.  I had the club sandwich and it was huge!  The fries were amaze balls as well.  I was completely stuffed after this meal which rarely happens for me.  Prices were relatively inexpensive.  A cheap lunch could run you from $10-20.  They do serve alcohol hear, as they do at almost every establishment in Vegas.  \n\nI also had the pizza from here to go and this was not as good.  Though it is cheaper to grab your food on the go it is much more of a pleasant experience when you are seated and dining under the fans.  The slice of pizza was just average and it was $8.  For a dollar or so less I could have went to Bonanno's in the food court.  The fries on the go option was nice though.\n\nCabana Grill is the only but a good poolside option.</t>
  </si>
  <si>
    <t>outdoor,that,mist,cool,intense,same,your,outdoor,nice,relaxing,able,nice,huge,amaze,which,inexpensive,cheap,good,cheaper,your,more,pleasant,average,nice,only,good,10,20,8</t>
  </si>
  <si>
    <t>sRZF8QK1NeM7-vOCRc2B5w</t>
  </si>
  <si>
    <t>This was my first show in Vegas and my first show of this kind.  \n\nNow I understand or see where the people on all of the talent shows go to perform and show their skills.  This might sound cheesy but I am admitting that this was something completely new to me.  The incredible acrobatic skills and feats of strength and flexibility are just a few of the amazing acts shown throughout the show.  \n\nThis semi-aquatic show is extremely impressive and is really worth all of the money.  Of all of the things that you can spend money on in Vegas I would argue that seeing a show like this is probably the best spent.  You won't have any regret in spending your hard earned dollars on some of the most magnificent displays of art and talent.  The amount of hard work and planning that goes into a show like this well exceeds the price of your ticket.  \n\nThis hour and a half or so show will keep you engaged throughout with audience participation and comedic aspects.  The stage itself is tremendously impressive and the engineering that goes into it has to be intricate.  During the show the stage rises and lowers providing different levels of water where underwater acts are performed.  It is truly phenomenal.  \n\nI don't really need to or want to go into detail of any of the acts but I can promise this show will not leave you disappointed.</t>
  </si>
  <si>
    <t>my,first,my,first,their,new,incredible,acrobatic,few,amazing,aquatic,impressive,worth,that,your,hard,magnificent,hard,that,your,comedic,impressive,that,intricate,different,underwater,phenomenal,disappointed,</t>
  </si>
  <si>
    <t>FJ6PChekaPNB2u-8J6yaBQ</t>
  </si>
  <si>
    <t>QJR4qBUHegWEozSQrGmBPw</t>
  </si>
  <si>
    <t>Olives is a very nice restaurant bar that is located in the Bellagio.  \n\nI think they can get pretty busy here during peak dining hours so I would encourage you to make a reservation.  We did so using OpenTable.\n\nOlives has indoor seating as well as patio seating.  You can also choose to sit by the bar.  The indoor area is very relaxing with little overhead lighting letting the natural light from the patio serves as the main source.  The outdoor area is great as well seating around 10 or so groups\/tables.  There were large parties as well as just couples dining outside.  This is probably the best place to eat as you will be able to see the Bellagio Fountain Show during dinner.  This area is kept very cool with umbrellas and misters throughout.  \n\nI would say this place is pretty formal in terms of attire.\n\nThe menu and service here are great with a nice selection of flatbreads.  They provide you with a drink and dessert menu that is presented through an iPad.  A very modern way of dining and a definite need at more venues.  Service was prompt but not overbearing allowing us to dine at our own pace.  You are served bread and olives while selecting what you would like to eat.  I had the flatbread and it was really good and refreshingly light. \n\nI would suggest coming here for a nice dinner or even for a few drinks at the bar with its great selection and appetizing bites.</t>
  </si>
  <si>
    <t>nice,that,busy,indoor,indoor,relaxing,little,overhead,natural,main,outdoor,great,large,best,able,cool,formal,great,nice,that,modern,definite,more,prompt,our,own,good,light,nice,few,its,great,10</t>
  </si>
  <si>
    <t>zlWD2yD2srMoSYcbPBIyoA</t>
  </si>
  <si>
    <t>Emeril's was amazing.  \n\nI made our reservation here for our one year anniversary on OpenTable.  I made a couple notes about this in my reservation I requested two glasses of champagne at our table.\n\nWhen we arrived at the hostess she welcomed us and wished us a happy anniversary.  We were seated at a booth table which was very nice.  The waitstaff came with the two glasses of champagne and wished us a happy anniversary.  He was very kind and let us know that he was going to be working with a team to serve us for the night.  \n\nThey served us complimentary salmon tar tar appetizers as another special note for our anniversary.  Emeril's did a tremendous job making us feel special and truly making the night a romantic one.  I selected Emeril's because it has a New Orleans influence.  I had the gumbo which was phenomenal.  The presentation is great as they bring out a bow with rice and a hot pot with the gumbo in it.  They pour the hot gumbo into your bowl right in front of your eyes.  Really nice.  I don't remember what the name of the seafood plate I had was but it was very good.  \n\nTo finish of the night we go dessert and they presented it by again wishing us a happy anniversary.  It wasn't only that they kept the theme of the night but they truly cared about our night and seemed genuinely interested in our night.  Emeril's is a personal experience that has service that outdoes any other that I have ever had. \n\nThanks Emeril's and I look forward to coming back when I am back in Vegas.</t>
  </si>
  <si>
    <t>amazing,our,our,my,our,happy,which,nice,happy,kind,complimentary,special,our,tremendous,special,romantic,which,phenomenal,great,hot,hot,your,your,nice,good,happy,our,interested,our,personal,that,that,other,one,two,two</t>
  </si>
  <si>
    <t>C0pcLz5MezySAuy1d2hbxQ</t>
  </si>
  <si>
    <t>JQmL65YrNVUmptU44SKLLA</t>
  </si>
  <si>
    <t>Stopped by here to pick up a beer to go.  This is like a convenient store mixed with a souvenir shop.  The name of this store is confusing and I wasn't sure of my check in at the time.  It is the closest convenient store for MGM guests.  If the line gets really long for Hakkasan you will find yourself outside right by this location.  Stop by here to pick up a drink or a quick souvenir on the go.</t>
  </si>
  <si>
    <t>convenient,confusing,sure,my,closest,convenient,long,quick,</t>
  </si>
  <si>
    <t>hLSNYCRFDfJ2KU8YphqMfA</t>
  </si>
  <si>
    <t>oJS1dJ8LILisoMG3MxqPoA</t>
  </si>
  <si>
    <t>The CLE is a touristy store for all the out of towners. Stop by here if you need some Cleveland gear that is cooler than the stuff you would buy at the airport. Bright, fresh, and open. This store has cool unique items that can help you show your Cleveland pride.</t>
  </si>
  <si>
    <t>all,that,cooler,Bright,fresh,open,cool,unique,that,your,</t>
  </si>
  <si>
    <t>hhl3uEvp6T-dWRQ1m5O8fw</t>
  </si>
  <si>
    <t>6H8xfhoZ2IGa3eNiY5FqLA</t>
  </si>
  <si>
    <t>If you order pasta you'll get a big portion. However if you order everything else that's not pasta it's not going to fill you up. \n\nMy sister ordered the squid black noodles. FYI it will make your lips look like you smeared mascara all over it. It will come off but I recommend you going straight home after. \n\nThe tomato uni pasta was too rich for my taste. Definitely a lot of cream but good.</t>
  </si>
  <si>
    <t>big,squid,black,your,uni,rich,my,good,</t>
  </si>
  <si>
    <t>Ew4VFcKVixTjtDho6UYbdA</t>
  </si>
  <si>
    <t>UUGoM4q4i8rK2CBRS0xDAw</t>
  </si>
  <si>
    <t>Coconut ice cream. One word. Amazing. Every bite you take, you will have a enormous amount of pure coconut.</t>
  </si>
  <si>
    <t>Amazing,enormous,pure,One</t>
  </si>
  <si>
    <t>n1-1e_aKvTs5tXEPylMzsQ</t>
  </si>
  <si>
    <t>Yqgyx8SJ5SqFYc-4yH6Z1g</t>
  </si>
  <si>
    <t>This place is soo clean!! Thank god! Most china town restaurants are not that clean. I had their sweet soup dumpling and it melts in your mouth. The major thing I do recommend is the tongue in wine sauce. The tongue was very tender and well marinated.</t>
  </si>
  <si>
    <t>clean,Most,clean,their,sweet,your,major,tender,</t>
  </si>
  <si>
    <t>x5U7QpL5cT5Lb6zPY9_hCQ</t>
  </si>
  <si>
    <t>Gh1BoQNMGkh91pSHqvDRAA</t>
  </si>
  <si>
    <t>All you need is one dish, DUCK FRIED RICE! I usually go to the original location but this place is a lot nicer and bigger. Flat white noodles compare to other places taste about the same.  I give it 5 stars because for the price you're getting pretty good food.</t>
  </si>
  <si>
    <t>original,nicer,bigger,Flat,white,other,same,good,one,5</t>
  </si>
  <si>
    <t>ssR_DjiI9PQnhJ9uQ52aqw</t>
  </si>
  <si>
    <t>F06m2yQSPHIrb1IT7heYeQ</t>
  </si>
  <si>
    <t>I did not like this place at all. If you're looking for Chinese food go to KJ Kitchen at China Town. The dishes we ordered were ALL too salty. I did not try the noodles or congee. However, for traditional Chinese the dishes were too salty and not consistent.</t>
  </si>
  <si>
    <t>Chinese,salty,traditional,Chinese,salty,consistent,</t>
  </si>
  <si>
    <t>VQTJxg0fPysTnE4k8vQV4A</t>
  </si>
  <si>
    <t>D6WXf0lB4pfuXZH3P7c5Ow</t>
  </si>
  <si>
    <t>I tried the sukiyaki udon. There was absolutely NOTHING wrong with this dish.  The noodles were Chewie and not soggy. The soup was very flavorful.  The portion was more than expected. I definitely paid less than what I got which is great! Will be coming back and trying a new dish and hopefully it's justg as good!</t>
  </si>
  <si>
    <t>sukiyaki,udon,wrong,flavorful,more,less,which,great,new,good,</t>
  </si>
  <si>
    <t>dbEn7bmFq3OTsXMoarUG8g</t>
  </si>
  <si>
    <t>aFLumFe794R-9Zv__LWpoA</t>
  </si>
  <si>
    <t>When you first arrive don't be fooled or scared. It's not your normal walk in the front door type of business. Michael conducts his business from his home. But it's not shady at all once you walk i not his office. There were so many tools that he used for my ring and explained everything he was doing. The price for the appraisal was very responsible after seeing how much work goes into it. You only pay when you pick up the appraisal. I will definitely be going back if I need another jewelry appraised.</t>
  </si>
  <si>
    <t>scared,your,normal,front,his,his,shady,his,many,that,my,responsible,much,</t>
  </si>
  <si>
    <t>gomUNXpHXMjuZhhOwB8I2w</t>
  </si>
  <si>
    <t>Kbbm6Vd5UdbP10dwjBghRw</t>
  </si>
  <si>
    <t>Being born and raised in Vegas I grew up eating In and Out. Even when you're driving down the street you can already smell the burgers cooking and fries frying. If you're new to this chain, make sure you try the animal fries. It'll be worth the calories!\n\nI got a to regular cheese burger with grilled onions and chopped pepers (peppers are not that spicy). This chain always toasts the bread to perfection. I took this burger home and was about a 15 minute drive and it was still hot and crunchy! \n\nIn and out is not like other fast food burger joints. The taste and recipe have always stayed consistent since I was kid. They also make the burger right when you order it, so if you're dining in, be prepared to wait. \n\nThe drive thru line is very efficient and fast.  Don't let the multiple cars fool you! There's always a staff member taking orders from you car that way it makes the lineore faster. There was probably about 8 cars in front of me and we waited about 10 min only. Super quick!\n\nI have yet to try the hot chocolate but I heard it's delicious. YES, HOT CHOCOLATE is supposedly out of this world. BUT I have tried their bomb shakes. Warning:  If you are lactose like me, it's very milky! BUT so worth the restroom trips after. LOL</t>
  </si>
  <si>
    <t>new,sure,worth,regular,hot,other,fast,consistent,kid,prepared,efficient,fast,multiple,Super,hot,delicious,their,lactose,milky,worth,15,8,10</t>
  </si>
  <si>
    <t>iMiu9DUix9wHf0-qMX9Zuw</t>
  </si>
  <si>
    <t>hIUKufhwR6Ifn7bi0-phLA</t>
  </si>
  <si>
    <t>This place is a hidden gem! I've been wanting to go here for the last 3 years but never make it cause they used to be closed on Sundays. The owners finally got it straight and decided they should be open 7 days a week. I'm so grateful for that! \n\nThe ambiance is Portland. It's very trendy and retro. The inside was very clean and very busy. The line was almost out the door and there was only 1 server. I think they were a little short staff cause we went first thing in the morning at 9am. \n\nPricing is decent. Holy smokes! If you look at the size of the quiche I ordered, you would not mind paying what I paid. I didn't try any of the drinks this time, so all I ordered was food!\n\nQuiche - this thing was the size of a pizza. No JOKE! A freaking size of a pizza. It was huge! It was so fresh that I bent my plastic fork. Lol. This was also very true. When I opened the togo container the quiche looked so amazing I took one bite before I started driving. That was when the heat bent my plastic fork. Lmao. There was plenty of prosciutto in this slice. Every bite I took, had a pice of prosciutto. I love mushrooms! OMG the mushrooms were were huge in my piece. I hope they make the whole pie like how they make my piece. \n \nGreek Salad - I did wish they put a little more lettuce in this salad. It wasn't very big. The container it came with was still very empty. Although the dressing was very good I think I could've gotten more lettuce since there was no meat in this salad.   \n\nChipotle Sandwich - I really though this sandwich was going to taste similar and better than the ones offered at Earl's but it's not. The sandwich was not spicy. So don't be scared to order it. There was a decent amount of chicken, but the taste was a little off. I couldn't pin point what I didn't like about it though. \n\nThere is so much to offer here, that I would still give it 4 stars because I probably just ordered the wrong things. But what I did order was decent and not bad. Give it a try if you're in the area around 215 and going towards Summerlin.</t>
  </si>
  <si>
    <t>hidden,last,open,grateful,trendy,clean,busy,little,short,first,\n\nPricing,decent,Holy,huge,fresh,my,plastic,true,amazing,my,plastic,huge,my,whole,my,little,more,big,empty,good,more,similar,better,spicy,decent,little,much,wrong,decent,bad,3,7,1,9,one,4,215</t>
  </si>
  <si>
    <t>1PFVOLXVoPo5rt8bERvMlw</t>
  </si>
  <si>
    <t>Herbal Jelly!!!! It looks really gross but OMGSH how is it that I've never really tasted herbal jelly like this until now. \n\nI got the iced meet fresh signature w\/ red bean for $7.6. This bowl was big enough to share w\/ 2 people. The herbal jelly was not too sweet but it was so bouncy and the firmness was perfect. The colored square looking balls are taro balls. They really  have no flavor it it and tasted like mochi.  It's hard to find a place in china town for dessert that's clean. No joke, BUT luckily Meet Fresh was clean. There were no clutter on the table and menu's were not sticky. The staff was very friendly and informational since it was our first time there. \n\nIf you're in the area go try it out. But just know, there's more parking on the side and there's usually only about 5 spots in front of the entrance.</t>
  </si>
  <si>
    <t>gross,that,herbal,iced,fresh,red,big,herbal,sweet,perfect,colored,square,hard,that,clean,clean,sticky,friendly,informational,our,first,more,w\/,7.6,w\/,2,5</t>
  </si>
  <si>
    <t>GbhqO5qBgX6ymrXGeN0RAg</t>
  </si>
  <si>
    <t>lKq4Qsz13FDcAVgp49uukQ</t>
  </si>
  <si>
    <t>Eh ... I'm not entirely sure how I feel about this place. I've been to slice of vegas twice now. Both times the wait to sit was entirely too long, so I opted for the to-go bar area instead. I will say that having this little bar area is great for people who want their food without waiting for a seat. \n\nThe quality of the pizza is only so\/so (it's a bit too greasy for my taste), and the ready slices taste kinda stale. Definitely opt for making your own pizza if you have the time\/money\/friends to eat with you (because the pizza size is actually decent). \n\nAs far as trying anything else, I've only had the 'Not Your Mama's Garlic Bread' - which was a let-down (not very garlic-y). \n\nOh also, this place isn't cheap - but where in Vegas is?? But there is a saving grace - it's right next to a Fat Tuesday's - SCORE!</t>
  </si>
  <si>
    <t>sure,long,little,great,their,my,ready,stale,your,own,decent,Your,which,garlic,cheap,so\/so</t>
  </si>
  <si>
    <t>wSN8vnmHO5Ov2kyhDbGyKw</t>
  </si>
  <si>
    <t>Had breakfast here twice while staying at the Monte Carlo for the JCK jewelry show. The service is iffy - one waiter was great, the other not so much, and the food isn't super consistent (the poached eggs came out differently each time), but overall it's not a bad place. \n\nI had the Southwestern Omelet (which was very plain - no real distinct flavor) and the breakfast burrito (which was actually very filling, though a bit dry). I haven't had anything other than breakfast, so the lunch or dinner menus may be better. Still, it's definitely an option if  you're staying at the Monte Carlo and don't want to leave the hotel, bother with the buffet, or waste entirely too much money at another restaurant like 'Brand' steakhouse.</t>
  </si>
  <si>
    <t>great,other,much,consistent,bad,which,plain,real,distinct,which,filling,dry,other,better,much,one</t>
  </si>
  <si>
    <t>ACJQqre80MhRdFaxt-bYsA</t>
  </si>
  <si>
    <t>LtXy1VinKWfuLFslVarKRw</t>
  </si>
  <si>
    <t>A Las Vegas Tradition! Me and the Cuz have to have Fatburger at some point between midnight and 5am during every Vegas trip (no exceptions). It's interesting just to people watch and see who comes in at those hours. \n\nI'm a fan of the fatburger and fat fries ... but they have skinny fries as well. I'm pretty simple at that time in the morning\/night. \n\nThey really have revamped this place ... the outside is a nice lounge-y area now and they have a slushi bar that I haven't tried yet (definitely going to next time).</t>
  </si>
  <si>
    <t>interesting,fatburger,fat,skinny,simple,nice,that,next,5</t>
  </si>
  <si>
    <t>uLswVE2jVVMPfld-bNWteg</t>
  </si>
  <si>
    <t>NvKNe9DnQavC9GstglcBJQ</t>
  </si>
  <si>
    <t>Let's call Grand Lux what it is ... a slightly nicer Cheesecake Factory! The menu is pretty much the same (with noticeable name changes), the service is slightly better and the ambiance is just a smidge nicer! Overall good food, good service and they were able to seat our rather large party quickly, so go Grand Lux!</t>
  </si>
  <si>
    <t>nicer,same,noticeable,better,Overall,good,good,able,our,large,</t>
  </si>
  <si>
    <t>7Ls9Md2bQr7_jFXhLWq6UQ</t>
  </si>
  <si>
    <t>gmof5ufk1k8mKS6I4f0E3g</t>
  </si>
  <si>
    <t>Came to Vegas, needed a fast\/cheapish haircut ... so Supercuts it was. This is the location by UNLV. It looks closed because of the blackout curtains, but trust me, it's open. \n\nThe service was really good - kinda slow, but that's fine because there was this really energetic child who kept me and my brother occupied by showing us a few cool tricks (like jumping on and off the seat cushions) while his dad just sat there and shook his head lol</t>
  </si>
  <si>
    <t>fast\/cheapish,closed,open,good,slow,fine,energetic,my,few,cool,his,his,</t>
  </si>
  <si>
    <t>jlD9g0lQL2tBkz4pV33IUg</t>
  </si>
  <si>
    <t>dWk0mbhj79pK3WBp5oLtpw</t>
  </si>
  <si>
    <t>It's so weird that I always travel the corridor between Luxor and Mandalay and I've never been here before this last visit. \n\nSo the place itself is kinda cool. The live music is a bit loud if you're in the main area (not really suitable for talking), but the back room is quieter. \n\nThe food is decent. Nothing to rave about, but the portions are good and prices are affordable (which is a big deal in Vegas). \n\nJust be aware that they charge a live entertainment tax, which I didn't know - so the bill goes up unexpectedly.</t>
  </si>
  <si>
    <t>weird,last,cool,live,loud,main,suitable,back,quieter,decent,good,affordable,which,big,aware,live,which,</t>
  </si>
  <si>
    <t>LKzEJhvp2dpCYo7EmdRB9A</t>
  </si>
  <si>
    <t>Wl33gUSRNpWth-Z5li4JwQ</t>
  </si>
  <si>
    <t>Not as good as I was expecting. I had the Almond Butter Crunch, which was just ok. Overall a good choice if you're craving dessert in the airport, but I wouldn't go out of my way for this. \n\nStay Cheerful ;)</t>
  </si>
  <si>
    <t>good,which,ok,good,my,Cheerful,</t>
  </si>
  <si>
    <t>PS_BY8_kWeerDXUAZZMG-Q</t>
  </si>
  <si>
    <t>Sorry Giada ... I wanted so badly to see that familiar big smile of yours when you read this review, but I fear you won't like it much. \n\nThe only thing I'll give this place is the ambiance, which was nice. Otherwise, I can't say I enjoyed it very much. The food was ok, but for the price you pay it really isn't worth it. Our veal chop was super dry, our ravioli had no real flavor and the drinks (while tasty) had I'm guessing zero alcohol in them. \n\nI did like the Risotto and the Gorgonzola Dolce, but otherwise I wasn't much of a fan. For the price, there are much better\/tastier place in Vegas. \n\nStay Cheerful ;)</t>
  </si>
  <si>
    <t>familiar,big,much,only,which,nice,ok,worth,Our,veal,dry,our,real,much,better\/tastier,Cheerful,zero</t>
  </si>
  <si>
    <t>4Vosds8tMafyzx7pGyA8gA</t>
  </si>
  <si>
    <t>2MpSWir6lVaTmJHtLCyP7g</t>
  </si>
  <si>
    <t>Nestled quietly away in the heart of Montreal's Jewish quarter (or what I was told was the Jewish quarter) is a family-run bagel shop that just hits the spot when you want something warm and delicious. \n\nCame here based on my aunt's recommendation and was not disappointed one bit. I loved walking into this no-nonsense bagel shop. No frills, no pomp and circumstance. You just walk in and see how hard these guys are working to turn out their finished product. \n\nThere aren't any really fancy flavors, but I did grab a sesame bagel and an everything bagel. Bother were great. The sesame was super fresh out of the oven and that warm\/soft first bite could not be beat. \n\nThey unfortunately don't offer any bagel sandwiches, and they won't even apply the cream cheese for you, but they do see a few different flavors, so that was no biggy. \n\nNote: make sure you have cash as they don't take cards here!\n\nOverview: small cash-only bagel spot perfect for that quick morning bite!\n\nStay Cheerful ;)</t>
  </si>
  <si>
    <t>Jewish,Jewish,that,warm,delicious,my,hard,their,finished,fancy,great,fresh,first,few,different,sure,small,perfect,quick,one</t>
  </si>
  <si>
    <t>1ZpHZmz8xI-2AV1vxweXCw</t>
  </si>
  <si>
    <t>awI4hHMfa7H0Xf0-ChU5hg</t>
  </si>
  <si>
    <t>Are you going to wait an hour minimum to sit down? Yes!\n\nWill you be constantly frustrated by people who eat too slow or are too drunk to function? Yes!\n\nIs this place still worth it? YES!!!!!\n\nThe Palace Station isn't exactly on the strip, or even strip-adjacent, but it's worth a visit. They have oysters (obviously), clam chowder, etc .... but my favorite thing by a mile is the Pan Roast. This.Soup.Is.Amazing!\n\nMake sure you gauge your spicy level ... i get a 7 and it's as high as i'm willing to go (and i'm good with spicy food) ... don't be a hero, enjoy your food with the level that's good for you. \n\nThey also give you rice to go with it, which is great after a long night of drinking. \n\nI don't think I've ever seen this place without a line, and that makes sense to me. The workers are nice, the food is great and the prices are reasonable (for Vegas standards). \n\nOverall I would recommend this place to anyone willing to take a trip slightly off strip for a great meal. \n\nNote: This is bar seating and very limited, so not great for groups or people who are very VERY hungry.\n\nStay Cheerful ;)</t>
  </si>
  <si>
    <t>slow,drunk,worth,adjacent,worth,my,favorite,sure,your,spicy,high,willing,good,spicy,your,that,good,which,great,long,nice,great,reasonable,willing,great,limited,great,hungry.\n\nStay,Cheerful,7</t>
  </si>
  <si>
    <t>sXPcDp2P077YtjrEm8wQtQ</t>
  </si>
  <si>
    <t>M8sRqVmRXeikXYt2J2MyuQ</t>
  </si>
  <si>
    <t>Hero burgers are definitely certified angus beef, that's thick and juicy with lots of flavour.  I ordered the 8 ozs Hero Burger and was satisfied with every bite because it was very tasty and made to my individualized preference.\n\nStandard condiments were free of charge with additional charges for sauces, cheeses and toppings ranging from $1 - $1.50. \nI was happy they offered lactose-free swiss cheese (only cheese that was lactose-free) because it was a great complement to the burger for an additional $1.50 charge.\n\nPoutine was way too salty and fries were soggy mid-way through eating the burger. I love poutine, but just couldn't finish the order because it was simply not enjoyable with soggy fries and salty gravy.\n\nOverall, a decent burger place in the neighbourhood that is just a little pricey, so best to just stick to the Hero burgers and get Ultimate fries.</t>
  </si>
  <si>
    <t>thick,juicy,satisfied,tasty,my,individualized,preference.\n\nStandard,free,additional,happy,free,swiss,only,that,free,great,additional,salty,soggy,mid,enjoyable,soggy,salty,decent,that,little,pricey,best,8,1,1.50,1.50</t>
  </si>
  <si>
    <t>4ArwNL8otsPU3B4HIjykfA</t>
  </si>
  <si>
    <t>e2r5_zNwNu4kVBnpFRv0AQ</t>
  </si>
  <si>
    <t>Review for Afternoon Tea (October 2014)\n\nA long overdue review, but I had to share my wonderful experience.\n\nThe afternoon tea service was located in the Library Bar which at first seemed stuffy, very manly and like a cigar lounge, but after sitting down it was quite exquisite. It was definitely a relaxed feeling and very casual.  I loved the large comfortable chairs and we sat there chatting long after tea service was done.\n\nThe staff was friendly, fast and efficient, but very attentive and not overbearing at all. The timing of the tea service was impeccable and staff was always readily available despite it being a busy afternoon for tea service.  They definitely know how to serve proper tea service.\n\nLots of teas available about 12, so the selection was suitable for all preferences. Plus teas were served in lovely floral bone china teapots and cups and everyone had different designs.  Wish I had taken a photo of all the teapots.\n\nSelection of assorted sandwiches were served on fine china with the sweets and pastries served on the typical tiered serving platters.  Presentation of food was lovely with everything tasty and flavourful. It was definitely divine.\n\nThe server kept refilling our teapots throughout the afternoon tea service and even long after we were done our food.  We lost track of time as we were busy catching up in conversations well after tea service ended, but server didn't mind or rush us out at all.\n\nAfternoon tea at the Royal York is definitely a fine royal experience.  Priced at $48 per person which was a little more than the average afternoon tea, but definitely worth the cost.\n\nIf you're looking for a traditional afternoon tea service, then come to the Royal York, you won't be disappointed.</t>
  </si>
  <si>
    <t>long,overdue,my,wonderful,which,stuffy,exquisite,relaxed,casual,large,comfortable,friendly,fast,efficient,attentive,impeccable,available,busy,proper,available,suitable,lovely,floral,different,all,assorted,fine,typical,tiered,lovely,flavourful,our,our,busy,fine,royal,which,little,more,average,worth,traditional,2014)\n\nA,12,48</t>
  </si>
  <si>
    <t>xXlKOWAl_eYOUGIHcQcKVw</t>
  </si>
  <si>
    <t>xGloB7XKPfsQolwFLobbRw</t>
  </si>
  <si>
    <t>This Shoppers location is conveniently located on College just west of Bathurst and although a lot smaller than most Shoppers, it usually has everything you need from a drug store.  Plus the pharmacy onsite is great and dispensing fee reasonable.\n\nThe setup of the store upon entering is like a maze once pass the turnstile, but everything is neatly organized and well labelled. \n\nUpon entering,  you will also get greeted warmly by the cosmetics lady whose counter is right by the entrance which almost acts like a reception area.\n\nCashiers are always friendly and helpful. It can get busy at peak hours i.e. after work, but staff manages the line pretty efficiently. \n\nI've been coming to this location since it opened and welcomed the store with open arms because of the close proximity to home. \n\nPrices at times may be a little high, but they do have frequent sales. I'm definitely quite a regular shopper here and will continue to be a loyal shopper. Bring on the Optimum points!</t>
  </si>
  <si>
    <t>smaller,most,onsite,great,organized,whose,right,which,friendly,helpful,busy,open,close,little,high,frequent,quite,regular,loyal,Optimum,</t>
  </si>
  <si>
    <t>MmzCtbIgQrzdaD0qjlDmGg</t>
  </si>
  <si>
    <t>wqkTjW8IzIw5Y3z_jQDspw</t>
  </si>
  <si>
    <t>Essentially a great store that sells anything and everything healthy and organic, plus a whole lot of miscellaneous food products at reasonable prices. \n\nThe store is very overwhelming upon entering with narrow aisles and shelves after shelves of products that are placed very closely to one another.  I usually feel uneasy when I shop here because it's so claustrophobic, plus the smell that emits throughout the store just makes me a little nauseous.   I have a sensitivity to scents, so maybe it's just me being overly sensitive.\n\nPerhaps the place should be called \Incense of Organics\</t>
  </si>
  <si>
    <t>great,that,healthy,organic,whole,miscellaneous,reasonable,overwhelming,narrow,that,uneasy,claustrophobic,that,little,nauseous,\Incense,Organics\,one</t>
  </si>
  <si>
    <t>XYK4w7ow8TbO_E_H6fx-8A</t>
  </si>
  <si>
    <t>B-XT_Mf8yDJW9j6RZY3nvw</t>
  </si>
  <si>
    <t>I haven't been to Blue Banana in some time, but decided to drop in here before I started my grocery shopping in Kensington market.\n\nUpon entering through the front door, I felt overwhelmed by all the merchandise.  They have everything you can possibly need, but the layout was a little claustrophobic because everything is crammed in there.  The aisles were narrow and somewhat went  zig zag through the market.\n\nNot quite like the open market with parallel stalls you expect to see, but set-up was somewhat mishmash and just looked chaotic and unorganized to me.\n\nI was just browsing, so didn't spend too much time in any particular section. Unless, you know what you want, you'll be walking around aimlessly.   They definitely have lots of unusual and unique items, so it'll be great if you want to purchase a gift or splurge on miscellaneous items.  Definitely an abundance of everything.\n\nThe market wasn't busy as I came Friday mid-afternoon, but I imagine on the weekends it gets overcrowded and I cannot imagine wandering around here when it gets busy.  The place is pretty narrow to walk as is, so add a crowd, no thank you for me,  it's not my kind of place to shop.\n\nIn addition, the prices are somewhat high,  probably because I'm so used to shopping at Winners\/Marshalls where prices are so low haha. I know most vendors and merchandise support local artists\/entrepreneurs, but I cannot justify some of the prices.  \n\nThere's an upstairs which I didn't venture up to, but I believe they have their clearance items and furniture on the second floor.\n\nThere was no staff to greet me or offer assistance while I was there.  Even the cashiers didn't even acknowledge me, not the friendly place I would expect from a local market.</t>
  </si>
  <si>
    <t>my,front,overwhelmed,all,little,claustrophobic,narrow,open,parallel,mishmash,chaotic,unorganized,much,particular,unusual,unique,great,miscellaneous,busy,mid,overcrowded,busy,narrow,my,high,used,low,most,local,which,their,second,friendly,local,</t>
  </si>
  <si>
    <t>kX69zvdialDhsQ1F6sHHuQ</t>
  </si>
  <si>
    <t>OQ1w-h1-yVd9f7pXG6Jy-Q</t>
  </si>
  <si>
    <t>This location has been opened since early December 2014 and what a welcome addition to the Annex neighbourhood.  I've ran by a few times during my run, but this morning was the first time I finally ventured into the store to take a peek. Plus I was in desperate need of some refreshments as I didn't hydrate enough prior to running. \n\nUpon entering the store, I was impressed by how spacious and clean the place was.  In comparison to the location I usually shop at, this seems like a bigger store.  Like every Bulk Barns, everything was clearly labelled and each container had their own scoops.  Plus like all stores, they have an abundance of everything healthy and not so healthy snacks, coffee, teas, baking needs, pet food and other supplies that Bulk Barn usually stock their stores with.\n\nConsidering I was practically the only customer along with some employees in the store, it was a great shopping experience for me walking through the store in peace. Despite startling some of the employees with my camera flash, they were nice about it and I just carried on taking photos.  Although, I wanted to take more photos because how often do I get a chance to be the only shopper at Bulk Barn? Everything was neatly organized and so clean I just wanted to take photos of everything.\n\nI really had to control myself going through the aisle as I headed straight to the back of the store for the coconut water and I was also famished, I just wanted to scoop up so many snacks.  I did end up getting some post run snacks, but had to be good since I already stockpiled on Saturday when I was at my usual Bulk Barn located at King &amp; Spadina.\n\nAm sure this location gets very busy in the late afternoon when school is out since there are a handful of schools in the area (and U of T campus not too far away with students living off campus), plus being located in a residential\/commercial area, there are many families and lots of businesses in the area.  Definitely a popular location for sure and I can just imagine the crowds and lineups during peak lunch, afternoon and evening times.\n\nThe staff were friendly and checkout was an absolute breeze because there wasn't a line-up. The cashier completed my transaction very efficiently and provided service with a smile.  Absolutely my kind of store,  but I just hope I don't make this location a regular spot post run because I may possibly go overboard with the various healthy  and not so healthy snacks.\n\nI'm loving Bulk Barn again and very happy I don't have to venture to the Carlton\/Yonge location anymore since now I have two closer locations to choose from. I may have to impose a restraining order on myself from Bulk Barns because it can be a dangerous place post run.</t>
  </si>
  <si>
    <t>early,welcome,few,my,first,desperate,impressed,spacious,bigger,their,own,healthy,healthy,pet,other,that,their,only,great,my,nice,more,only,clean,many,good,my,usual,sure,busy,late,residential\/commercial,many,popular,sure,friendly,absolute,my,my,regular,various,healthy,healthy,happy,closer,dangerous,2014,two</t>
  </si>
  <si>
    <t>HMv5Vbxueq2Wk6sMoj79_g</t>
  </si>
  <si>
    <t>Q-BK0g6KZK2cANslUrjrrg</t>
  </si>
  <si>
    <t>Stanley Park is definitely a great open place within the city because there are two baseball diamonds, a small outdoor pool, tennis courts and a pretty decent size off-leash area for dogs. Plus across the street there's a large playground for the kiddies.\n\nI have walked\/run by the park numerous times, but never actually gone into the dog park until recently since now I have a dog to actually go in with.  I'm dog sitting for a friend while she and her family are away for March break, so now I have an excuse to visit the off-leash area.  Can you imagine how creepy it would be if I was in a dog park without a dog?  I may seem like a dognapper! \n\nAt first, I felt like I was a  teenager walking into high school for the first time and not knowing anyone since the other dog owners were already in small groups chatting with one another while their dogs were running and playing freely. \n \nIt was a little intimidating especially when all the dogs pounced i.e. started sniffing my dog charge, but it was all friendly and no dogs were harmed. \n\nI wasn't expecting an overly warm welcome since I was a newbie to the dog park, but the other dog owners seemed friendly and smiled my way or perhaps at the dog I was in charge of.  \nPoor dog, he's just so small compared to the other dogs and was by my side for most of the time.  I had to run a little to get him moving around.  He did fairly well for being in the off-leash area, but he didn't care to play with the other dogs.  Hopefully, with more visits he will be more playful and will feel comfortable running around  and exploring the enclosed area on his own. Plus,  I will also attempt to stop and chat with the other dog owners.\n\nSunday early morning was probably the best time to visit the dog park since there was no one in the off-leash area;  whereas during the week, there were plenty of people and dogs.  Just this morning I saw a dog walker with 6 dogs!\n\nOverall, a great place for the doggies since it's not  as busy like Trinity Bellwoods. Definitely a serene gated oasis within the city for the four legged friends with many benches to just dog watch the many beautiful dogs who frequent the off-leash area.  So bring your own dog(s) and just enjoy the doggie time.</t>
  </si>
  <si>
    <t>great,open,small,outdoor,decent,large,numerous,her,off,creepy,high,first,other,small,their,little,intimidating,all,my,friendly,warm,other,friendly,my,\nPoor,small,other,my,most,little,off,other,more,playful,comfortable,his,own,other,early,best,off,great,busy,legged,many,many,beautiful,off,your,own,two,6,four</t>
  </si>
  <si>
    <t>sos7UM9HfJF1AQKHfALMSQ</t>
  </si>
  <si>
    <t>7Ay6b6TKazNn9xjufAzLbg</t>
  </si>
  <si>
    <t>This branch has seen many staff turnover the past many years and it just seems to improve over the years with newer staff. Of course I  have missed some of the employees, but I also welcome the new ones since they've all been friendly and very helpful especially when it comes to my financial needs.\n\nOne should hope the branch has good employees especially dealing with personal finances as they must all be discreet and professional. Plus the staff really do care and value my business without being aggressive with the many services available through the bank like some other branches. \n\nThis location has been in the neighbourhood for many years, so I have definitely seen the many changes the branch has gone through.  Currently the layout of the branch is very efficient and modern which is quite appealing to the eyes making it a less intimidating experience when walking into the bank.  There's even a nice open sitting area by the entrance.\n\nWith only two ATMs (one located inside and one outside), it definitely is sufficient and I never have to wait in line.</t>
  </si>
  <si>
    <t>many,past,many,newer,new,friendly,helpful,my,financial,good,personal,discreet,professional,my,aggressive,many,available,other,many,many,efficient,modern,which,appealing,intimidating,nice,open,entrance.\n\nWith,sufficient,two,one,one</t>
  </si>
  <si>
    <t>_tjwZxqu8fS_1IWFfmU3KQ</t>
  </si>
  <si>
    <t>xFkUn2tIJY0vkcm1Hl5m_A</t>
  </si>
  <si>
    <t>I was extremely excited that Wahlburgers was coming to Toronto, but waited until the hype was over before I gave it a try, plus with the mixed reviews, I didn't make it a priority for my to-go places to try.\n\nFor being an establishment from the Wahlberg brothers, I was expecting a great place, good service and amazing food, but was quite disappointed that it didn't deliver according to the hype.  It was comfort food, but at gourmet sizes and prices.\n\nUpon entering through the first door, there's a warning on the wall of being videotaped or recorded, then through the second door, there's brightness from all the greenery decor.  Decent size seating area with full-sized bar and lots of TVs throughout the restaurant.  Like other Yelpers had commented, it felt like I walked into a sports bar.\n\nLuckily there was some sort of walkway that guided me to the ordering counter.  Menu  items were clearly displayed and I thought the prices were quite reasonable because normal prices for good burgers with fries in restaurants ranges from $12 - $18 on average.\n\nI came late Sunday afternoon and there was no line-up, but a group of people waiting for their orders off to the side. The cashier didn't seem friendly and I felt like I had bothered her with my smile while I waited for her to acknowledge me so I can place my order.  \n\nI managed to place my order of BBQ Bacon Burger ($9.95) and Yukon Gold Fries ($3.50), then proceeded to the side to wait while observing the staff.  The two cashiers didn't look happy and the kitchen staff looked miserable from what I saw and it wasn't even that busy. \n\nAlthough I indicated that I was dining in to the cashier, receipt showed takeout, hence, my order came in a white paperbag with the Wahlburgers logo even when I tried to stop the other cashier from placing my food in the paperbag informing her I was dining in.  So much for trying to save a paper bag. Nice packaging for the burger and cute container for the fries, but what a major disappointment when I opened the burger box.  I was very shocked to see how small the burger was.  \n\nFor the price of $9.95, I was expecting a normal size burger, but what I received was a burger that resembled something slightly larger than a slider. Plus the bun looked like it was manhandled with all the dents on it.  I was hungry, so took a quick photo before taking my first bite.  I wasn't impressed at all.  Too much BBQ sauce that seemed to overpower the burger, cheese wasn't melted all the way, plus I only tasted avocado near the end and almost forgot it was part of the burger.  It seemed like they forgot and only placed a dollop of avocado, perhaps that explained the manhandled bun which didn't taste fresh. The saving grace was the bacon which was done nicely and crispy.\n\nThe fries were quite tasty and I ate them plain since it was nicely salted, but for $3.50 it just doesn't seem worth the price for the small amount I received.\n\nI think I would rather have my burger and fries elsewhere.  At least I can say I tried Wahlburgers.  Sadly, this will be my first and last visit.</t>
  </si>
  <si>
    <t>excited,mixed,my,great,good,amazing,disappointed,first,second,all,full,sized,other,that,reasonable,normal,good,late,their,friendly,my,my,my,happy,miserable,busy,my,white,other,my,much,Nice,cute,major,shocked,small,normal,that,larger,all,hungry,quick,my,first,impressed,much,that,all,manhandled,which,fresh,which,crispy.\n\nThe,tasty,plain,worth,small,my,least,my,first,last,12,18,9.95,3.50,two,9.95,3.50</t>
  </si>
  <si>
    <t>i28bY7kgnPkAjVaIbz1Bjg</t>
  </si>
  <si>
    <t>JdcF2ObDdHlM3W7qw9gTeQ</t>
  </si>
  <si>
    <t>A decent local flower shop in the Dundas\/Bathurst area with a variety of fresh flowers available, good selection of potted plants, flowering plants, plus seasonal flowers\/plants at very reasonable prices.\n\nThe florist is always friendly and helpful by suggesting flowers and plants according to budget and occasion if applicable.  There may be times when wrapping bouquets and plants seemed to take a long time because the florist is a bit meticulous with the wrapping which isn't a bad thing, but for someone working\/owning a floral shop, I would think they have the art of wrapping down and would wrap their products effortlessly.\n\nThis is a very convenient location since it's the only floral shop near the Bathurst\/Dundas intersection.  It definitely suits my need if I'm in a pinch and cannot get to the larger floral shops or Gardens.</t>
  </si>
  <si>
    <t>decent,local,Dundas\/Bathurst,fresh,available,good,potted,seasonal,reasonable,friendly,helpful,applicable,long,meticulous,which,bad,floral,their,convenient,only,floral,my,larger,floral,</t>
  </si>
  <si>
    <t>bQ9lg3aZAa_5PjcLGyS9xw</t>
  </si>
  <si>
    <t>fPX6XsfCPWnJwCyxsBVnxw</t>
  </si>
  <si>
    <t>Flipside didn't disappoint in the food category. Truffle fries were delish, though I think they'd shine even more if served some sort of dipping sauce, maybe an aioli. My boyfriend and I each got burgers and they were huge, cooked to our preference, and full of yummy, fresh toppings. We paced ourselves and saved half for leftovers so not to be overstuffed. I didn't get any alcohol, but they had tons of craft beers on draft, spiked milkshakes, and a fully stocked bar. Speaking of, we ate at the bar because the wait was so long on a Friday evening. Plan ahead if you have a big party for this small establishment. We even checked in on the NoWait app before leaving our place 25 minutes away, and when we showed up, there was still 7 parties ahead of us. The people who came in directly after us had just got seated as we were leaving so if we hadn't swooped up a spot at the bar, we would've waited too long to be able to enjoy the meal for what it was. Definitely comparable to the atmosphere and food style of B Spot and similar \hipster burger joints.\  I'm sure we'll return someday!</t>
  </si>
  <si>
    <t>delish,My,huge,our,full,yummy,fresh,spiked,big,small,our,long,able,comparable,similar,\hipster,sure,25,7</t>
  </si>
  <si>
    <t>5DCshYseIbj9mIT4vYWauQ</t>
  </si>
  <si>
    <t>Xcal78l5dziYYUOfLcDeoA</t>
  </si>
  <si>
    <t>I loved my first visit here. The barista was helpful because i couldn't decide what kind of coffee to get, so many local choices! I told him I liked dark coffee so he picked one for me, and it was so rich and delicious. I added a huge chocolate chip cookie to snack on while I sat and did some homework in the quaint, cozy atmosphere. I definitely plan to return, for both the nice work environment and with friends to chat over a delicious cup of coffee. I loved the owl decor everywhere, a place true to it's name. I also thought it was cool that they sell some Ohio merch and also had board games you could get out and play with friends. Will definitely be returning!</t>
  </si>
  <si>
    <t>my,first,helpful,many,local,dark,rich,delicious,huge,cozy,nice,delicious,true,cool,one</t>
  </si>
  <si>
    <t>AuJxcEyuZtVe5gskY1QOnQ</t>
  </si>
  <si>
    <t>hzyvL2v97xLzLbLXcdi1uw</t>
  </si>
  <si>
    <t>I feel like crepes are something you always see in movies but can very rarely order out expecting a good quality one. And it's definitely not a breakfast you attempt to make at home unless you're prepared to spend all morning in the kitchen perfecting your technique. \n\nAnyway, really wanted to try a cool latte or hot chocolate after seeing pics of their foam designs but needed some normal coffee. It was good. For the crepes, I went sweet with the raspberry white chocolate and mascarpone and my friend went savory. Here had chopped up chicken and Swiss and some sort of hot sauce. We were both happy with our picks. I almost got the Halle Berry crepes, and a lot of people around me ordered them. I bet they're also good. Cute little rustic place half-underground, would definitely return!</t>
  </si>
  <si>
    <t>good,prepared,your,cool,hot,their,normal,good,sweet,white,my,hot,happy,our,good,Cute,little,rustic,half,</t>
  </si>
  <si>
    <t>J-qh_Ouz_G8cS4LR6Wnnrg</t>
  </si>
  <si>
    <t>Very cool place with a nice, dark and cozy atmosphere. We went a bit early on a Saturday around 430 but my friend, who has gone many times, said it gets packed in the evening. I loved how fresh the broccoli was in my meal. We also got the pulled pork buns which are really hard to describe. My friend calls them \little clouds\ because they're so soft. They were delicious, however you explain them!\n\nMy only complaint is that I ordered 0 on the spice scale because I'm a wimp. My friend got 1 but often gets a 2, she wasn't feeling too crazy. We both ordered the same meal but she also got hers with no egg and upon eating, we realized they got hers right with no egg but that they spiced ours opposite. She wanted more heat and I was definitely thinking mine tasted more spicy than I'd prefer. Small mistake but had she ordered a 2 like she usually does and had it been served to me, I probably wouldn't have been able to eat it.</t>
  </si>
  <si>
    <t>cool,nice,dark,cozy,my,many,fresh,my,which,hard,My,soft,delicious,My,crazy,same,ours,more,more,spicy,Small,able,430,0,1,2,2</t>
  </si>
  <si>
    <t>lUVch1xyAgTTiF59kRCdxA</t>
  </si>
  <si>
    <t>t2O4Qx74U_IfBzDHJzvUCA</t>
  </si>
  <si>
    <t>Went here for a drink before a concert at the Q since we were staying at the Westin. It was happy hour and I got the house white, which was nice. We also ordered the charcuterie board. It was different than ones I've ordered at other nice restaurant\/bars, all meat and no cheese. I did see they had a cheese board in the app list, too, and I bet that'd go great with it. The charcuterie did come with bacon jam, which I had never had. It was interestingly delicious. Service was good and the atmosphere was rustic and cozy. It also happened to be an unseasonably warm February day, so they had the walls open so you could walk right out to their patio. I could see it being a nice hangout on a hot summer weekend. If I'm ever back in town staying at the Westin or just hanging out nearby, I'd like to go back and try some main menu items. Everything sounded fresh and many choices had a unique spin.!</t>
  </si>
  <si>
    <t>happy,which,nice,different,other,nice,great,which,delicious,good,rustic,cozy,warm,open,their,nice,hot,main,fresh,many,unique,</t>
  </si>
  <si>
    <t>2X_d1C6a1VyxrscnkG-26w</t>
  </si>
  <si>
    <t>GapLd6wwrW1taNzLqSQR0Q</t>
  </si>
  <si>
    <t>What a cute little place! I can't tell you how many times I've driven past while running errands in Stow. This past weekend, a friend from Pittsburgh came to visit and we went. The weather was calling for some snow so it was pretty empty inside. It's much larger inside than it looks from the road. You walk in and basically choose to go left or right for seating, it's laid out like an old house. We had the right room to ourselves for a while before a few couples came! \n\nWe each got a wine flight to try a variety on their large menu. 3 for $12 and they were not scant pours, so very good price. After we finished our flights and chatted a while, the snow was still coming and we opted not to get a full bottle in case the drive home was a slippery one. We ordered the pizza stuffed pretzel and it was really delicious. We pictured it somehow being stuffed while shaped like a typical pretzel, but it was long and cut down the middle with all the cheese and pepperoni bubbling inside like a sub sandwich. It was served with marinara and whole grain mustard. The table next to us got the Nutella s'more flatbread and it also looked really good!\n\nThey also had a live band, as it appears they do most Saturdays. The singer was very good and did a nice mix of smooth music and holiday songs. When we got home, we both agreed that I need to take my husband sometime for a little date night!</t>
  </si>
  <si>
    <t>What,cute,little,many,past,past,empty,larger,right,old,right,few,their,large,scant,good,our,full,slippery,delicious,typical,long,all,whole,next,live,most,good,nice,smooth,my,little,3,12,one</t>
  </si>
  <si>
    <t>hERGu6lfpjYtxiuoHLtoZA</t>
  </si>
  <si>
    <t>szGbmw_vq3kVU4SfK1x6Sw</t>
  </si>
  <si>
    <t>So I didn't know what to expect going to this place because I'm not much of a fine diner. But every year for Christmas, my family chooses a nice restaurant to simply eat, drink, and enjoy each other's company during the hectic holidays. My dad had a gift card for Ruth's from when he retired almost 3 years ago, and said he was saving it for a time we could all go. Well, this Christmas was it!\n\nWe were seated promptly at our reservation time and all ordered drinks and cocktails. As I opened the menu, the prices were about what I expected based upon what I've heard. Now I like a good steak, but I can also say I feel like I've never really had a bad steak out, so I'm not too picky. I was wondering to myself if paying triple what I'd typically pay for a steak was going to make a difference to me taste-wise, but I was blown away when mine came. I got the 6 oz filet cooked medium with shrimp. I've never eaten a steak without steak sauce or mushrooms or onions, something to add more flavor. This steak was so. Damn. Flavorful. It's obviously a combination of the cooking it in a thousand some degree oven, as the waitress explained to us, and the mass amounts of butter that I'm sure was applied and soaked in  during different times of cooking. Wow. The smell alone was amazing as it wafted around our table. They should make a candle! (That would actually be weird and you'd be salivating at random in your home. ) Every bite was so melt in your mouth good I really couldn't believe it. \n\nNearly everyone at our table got the Ruth's Chris classic meals, which were priced for either $48 or $55 depending what you got. They all came with either a soup or salad, one side, and dessert. I was really surprised to see these options on the menu, because we were preparing to spend almost double a person of we all ordered a steak and side. This was a great choice to try a little bit of everything on the menu without going overboard in the money department. I got broccolini as my side, with a salad beforehand and the dessert was a mini apple cheesecake tart with ice cream. I really can't express enough how delicious it all was, but especially that perfectly cooked filet. \n\nThe staff was great and very attentive while also answering all of our questions since we'd never dined there before. Definitely a great place to go for a special occasion in the future.</t>
  </si>
  <si>
    <t>much,fine,my,nice,other,hectic,My,our,good,bad,picky,wise,medium,more,Flavorful,mass,that,sure,different,amazing,our,weird,random,your,your,good,our,classic,which,surprised,double,great,little,my,mini,delicious,filet,great,attentive,our,great,special,3,6,thousand,48,55,one</t>
  </si>
  <si>
    <t>_2XQI8pCq-qHDUcMZbgxPg</t>
  </si>
  <si>
    <t>gldPX9ANF5Nic0N7igu2og</t>
  </si>
  <si>
    <t>Went here after a Penguins game in search of good, unique tacos. Got a dip trio, which comes with two salsas also. Highly recommend the chorizo queso, my dip of choice of the 5. \n\nFor drinks, my husband got the traditional Marg and I went mango. Yum, although no salt on the rim. I'm sure you could get some if you asked, but that's usually a given for a Marg. \n\nWhen it came to taco time, I wanted to go with ones on the list because I often think the chef knows what meats, Vegis, and sauces pair together best for the ultimate tasty taco. Unfortunately, of the list of about 10 tacos, there was like one chicken and one beef and the rest were vegetarian or vegan friendly with no meat. I'm all for having these options, but carnivores like me want a taco with some substance. I don't know if they'd add meat to the vegan and veg options, but I opted to just create my own instead at that point. I did one with brisket and one with pulled pork. I made sure to add different Vegis, sauces, and shell choices to each so I could sample as much as I could from their list of add ons. I've gotta say, I made two pretty perfect creations. All the ingredients were fresh, my brisket one was my fav. This could be partly due to the fact that after all the dips and taco #1 I had no room for taco #2, so it went home with me and was reheated for lunch the next day. \n\nI'd def return, and it was a nice simple walk from PPG Paints for a post-game dinner. But my only suggestion would definitely be to have more suggested tacos including meats.</t>
  </si>
  <si>
    <t>good,unique,which,my,my,traditional,sure,best,ultimate,vegetarian,friendly,my,own,sure,different,their,perfect,All,fresh,my,my,due,all,next,def,nice,simple,my,only,two,5,10,one,one,one,one,two,one,1,2</t>
  </si>
  <si>
    <t>vWXJjWxNu_6MzZQ1T7KQtQ</t>
  </si>
  <si>
    <t>QweIJ0v_XL1GCCEzco7w9Q</t>
  </si>
  <si>
    <t>There are a lot of quaint hipster coffee shops around the Stow\/Kent area, but I truly think this one sells the best quality coffee. I seriously wish I could capture the scent in a candle and burn one in every room of my house. But in the mean time, I'll buy the beans and grind them at home for a fresh delicious cup of coffee. I'm not kidding when I say my husband and I reserve this for weekends only so we can savor it from the comfort of our couch in pjs and go back for seconds. It's one more reward for making it through the week. Sure, drinking it on Mondays too might make my Monday more bearable, but I wouldn't appreciate the deliciousness that is Bent Tree as much. And it deserves the appreciation.</t>
  </si>
  <si>
    <t>quaint,Stow\/Kent,best,my,mean,fresh,delicious,my,our,more,my,bearable,that,much,one</t>
  </si>
  <si>
    <t>ekBvl-umLyYJ_rhbUm-4Hw</t>
  </si>
  <si>
    <t>Zig83ANRB7P41K5i9iKxMQ</t>
  </si>
  <si>
    <t>I've been here on a few occasions to meet a friend for coffee and we've never been disappointed. The last time was around Valentine's Day and I was tickled to see that they had a red velvet mocha. So. Heavenly. And so red! Cute little place with rustic modern decor and an overall good coffee shop vibe. Never tried any of the pastries but can't say I haven't been tempted...</t>
  </si>
  <si>
    <t>few,last,red,red,Cute,little,rustic,modern,overall,good,</t>
  </si>
  <si>
    <t>3q1IP3T2qelh_6g4slr6Vw</t>
  </si>
  <si>
    <t>Poor service ... Manager brought our gourmet burger with onions (we didn't want onions) and his solution was to remove the onion even though the burger would still taste like it had onions on it.  Then, they charged for garlic fries that weren't very good.  They did not offer to refill drinks until t was time to go ... do not think we will return</t>
  </si>
  <si>
    <t>Poor,our,his,garlic,that,good,</t>
  </si>
  <si>
    <t>06IT5eQsIPdG_DdP6K3G7Q</t>
  </si>
  <si>
    <t>oyluXrwjEp0EUIKJguGmDA</t>
  </si>
  <si>
    <t>Really enjoy this course ... we have played it three this month and we will play it some more.  Excellent shape</t>
  </si>
  <si>
    <t>more,Excellent,three</t>
  </si>
  <si>
    <t>cCKvo2eTha7IzlBuTCagew</t>
  </si>
  <si>
    <t>44kd3YdkhXj5XiSPs5XNjQ</t>
  </si>
  <si>
    <t>Atmosphere was great ... for this quality of restaurant, I was disappointed in the service ... the steak was not very tender ... I ordered the steak and shrimp ... Next time, I will just order the shrimp.</t>
  </si>
  <si>
    <t>great,disappointed,tender,Next,</t>
  </si>
  <si>
    <t>3NguA9CYlL5vznu0NE8fbg</t>
  </si>
  <si>
    <t>41qxBQnPkMZ2ODeACQ1BBg</t>
  </si>
  <si>
    <t>Enjoyed the course even though the wind was blowing like crazy .... the greens are really have to read but we had a good time .... we will play again</t>
  </si>
  <si>
    <t>crazy,good,</t>
  </si>
  <si>
    <t>omjrHYaJ8nBcR-UQf2bzEg</t>
  </si>
  <si>
    <t>iS4vAqIpAv1T8QFSgu8Bbw</t>
  </si>
  <si>
    <t>Disappointed in the quality and selection of food during our lunch visit.  The roast beef was tough and did not have much flavor.  I knew it was going to be tough watching the server cut it.  Then, he did not even trim the fat away.  The turkey was really tender and good but the dressing seemed old and stale.  The corn on the cob looked old and did not have much taste.  It did not seem that there was an effort to keep the food fresh and hot.  Service was not anything special.  Really disappointed.  Don't think that we will return</t>
  </si>
  <si>
    <t>Disappointed,our,tough,much,tough,tender,good,old,stale,old,much,fresh,hot,special,disappointed,</t>
  </si>
  <si>
    <t>svv5vAKkNB6l58FxghZGLg</t>
  </si>
  <si>
    <t>vHt0CSynqesXox-9nBj7uA</t>
  </si>
  <si>
    <t>We finally got to go back after not having a very good experience.  They made it right and tonight experience was exceptional.  Our server, Erik, was on the spot.  The food was great.  Everything was better than expected.</t>
  </si>
  <si>
    <t>good,right,exceptional,Our,great,better,</t>
  </si>
  <si>
    <t>DGjbGz1byvaPiy585hcADQ</t>
  </si>
  <si>
    <t>phP6B7IG5lhsybhvfAS-1w</t>
  </si>
  <si>
    <t>Got two personal pan pizzas today ... had better ... not very tasty and we don't plan to return here when we are in the area which is pretty often ... not sure what is happening at Pizza Hut but we have not been impressed lately</t>
  </si>
  <si>
    <t>personal,better,tasty,which,sure,impressed,two</t>
  </si>
  <si>
    <t>RpHQUJOAv5OGWIVu1rjnNw</t>
  </si>
  <si>
    <t>dQQ8Qb0K5U97qkcLCZkkWQ</t>
  </si>
  <si>
    <t>Always good food and service ... these folks are always friendly and helpful ... the manager was even helping with the tables</t>
  </si>
  <si>
    <t>good,friendly,helpful,</t>
  </si>
  <si>
    <t>yAgoCbw6660IzPhUBtexBQ</t>
  </si>
  <si>
    <t>tfTDzXqPEg3QgbX9WPYAVg</t>
  </si>
  <si>
    <t>Good course ... there are a few trouble spots like standing water or water hazards that don't have much water but overall, I would play again</t>
  </si>
  <si>
    <t>Good,few,that,much,</t>
  </si>
  <si>
    <t>3iROCQiSEuCzUUDaSIJ8ew</t>
  </si>
  <si>
    <t>N7g0v3QgvfgapMPE9QneHA</t>
  </si>
  <si>
    <t>This is a great place ... you can buy expensive or less expensive golf equipment here ... the folks are always helpful</t>
  </si>
  <si>
    <t>great,expensive,expensive,helpful,</t>
  </si>
  <si>
    <t>IluYCZbGfgRXniXr5veb0w</t>
  </si>
  <si>
    <t>tcT3oHh_dwi_FYhozw3Ibw</t>
  </si>
  <si>
    <t>How I want to give this place 5 stars.  I grappled with it for at least 5 minutes before finally writing this.  \n\nThe location is killer.  Not only is it in 'Slope (which is an awesome neighborhood) but it is an old fire house (complete with garage doors) and has a beautifully shaded patio.  Really top notch.  \n\nThe panino I had, with manchengo, pesto, and salami was AMAZING.  Even the chips were good.\n\nThe menu was a little lacking in things that interested me but the one thing I found was simply the best.\n\nThe service was dreadfully slow.  For a couple sandwiches that should only take 5 minutes to make, the 15 we waited was too long.  \n\nI grapple with comparing this place to Postino because they are so similar but where Postino succeeds in great service, Bomberos food was just flat out better.  So many difficult decisions in life to make and choosing between these two wine bars could be the toughest.</t>
  </si>
  <si>
    <t>which,awesome,old,complete,top,manchengo,AMAZING,little,lacking,that,slow,that,long,similar,great,flat,many,difficult,toughest,5,5,one,5,15,two</t>
  </si>
  <si>
    <t>ao3zI03q_a2wDoGreHp75w</t>
  </si>
  <si>
    <t>Lm61pehc-oyqR6DBAAQNCg</t>
  </si>
  <si>
    <t>So you have to love breakfast.  It is a great meal that really begs for creativity.  There are so few places that have creative breakfasts (Palette was one) but most places just do the standard fare.  That would be Kiss the Cook.  Nothing special about it.  No magic applewood smoked turkey sausage with kumquat glaze, no french waffels - just your standard stuff.  They do it well though.  Think of it as basic breakfast without the grease.  \n\nThe waitresses are great and have a ton of personality.  They really make this place a Four Star establishment.  The mini muffins that come before your meal is always a saving grace and they are the perfect size to tide you over till your food arrives.  That being said, your food won't take too long and you will get plenty of it.  \n\nI tried the french toast with a side of ham.  The toast was decent; with a hint of cinnamon.  Nice but not amazing.  The ham was a really good size and it tasted damn good.  The fresh squeezed OJ wasn't as good as Matt's but it was better than something from a carton. \n\nI'd go back here if I was out in Glendale for breakfast.  A great place with a ton of character.  The food isn't overwhelming but it is good enough for breakfast.</t>
  </si>
  <si>
    <t>great,that,few,that,creative,most,standard,special,magic,kumquat,french,your,standard,basic,great,mini,that,your,perfect,your,your,plenty,french,decent,amazing,good,good,fresh,squeezed,good,better,\n\nI'd,great,overwhelming,good,one</t>
  </si>
  <si>
    <t>LYUcsCODewAQ228bmP7Y8g</t>
  </si>
  <si>
    <t>OGRB__fguKfGpPdH7FvBDA</t>
  </si>
  <si>
    <t>So we took our British friends here last weekend (I know, I know...it's like taking your Italian grandparents to Olive Garden) and totally had a great time.  It's pretty far from being a \british pub\ though.  As someone else said, it is more of a frat house with a bar in the middle.  Sure they have a picture of the Queen and some football scarves up on the wall but really, what gives people?  Pool but no snooker, throwball on the TV but no football, and way too many American beers.  They did have Strongbow and Newcastle so our group was very happy.  I have to say, the best part is that the pool was free.  It's really hard to find a place with a free pool table and now that I've found one, I think I'll be going back more often.\n\nIn any event, it was cleaner and more brightly lit than George &amp; Dragon or Seamus so it gets extra points for me.  I also love the porch area where you can watch all of the idiots wait for Biancos.  Very nice.  Gotta go back and try the food!</t>
  </si>
  <si>
    <t>our,British,last,your,Italian,great,\british,more,frat,many,American,our,happy,best,free,hard,free,more,cleaner,extra,nice,one</t>
  </si>
  <si>
    <t>v-HTVUJ-4nBo-X8qOAFIBA</t>
  </si>
  <si>
    <t>3H7UK303xR2aW54fM_293g</t>
  </si>
  <si>
    <t>Wow, this is pretty impressive for a mall game store. About 100x better than any of the Wizards of the Coast or Game Daze places that plague every other mall in the valley.  Unfortunately, their popularity and massive selection hamper them a bit when it comes to accessibility.  We went by on a Sunday and they seemed to be having a Magic tournament which took up the bulk of the store's available space.  We had to squeeze by gamers to look at all of the games.  \n\nThey had a few games that we had been looking for but were \out\ of some of the more common and popular ones.  The guys were pretty helpful and had some alternative suggestions but none of their suggestions really fit what we were looking for.  \n\nThis is a good place to go if you are already risking your life by going into MetroCenter but otherwise, I'd go up the street to Imperial Games.</t>
  </si>
  <si>
    <t>impressive,better,that,other,their,massive,which,available,few,that,common,popular,helpful,alternative,their,good,your,100x</t>
  </si>
  <si>
    <t>UniACTroLF_iXVQFxuhb-A</t>
  </si>
  <si>
    <t>JhEtJbGjAqKDHCZ11i3qoQ</t>
  </si>
  <si>
    <t>I'm not really sure what just happened to me.  I just ate a bunch of flash-frozen meat that was white, curled, and stiff.  I put it in a bowl and mashed it with a napkin, put some even less fresh looking veggies on it, and handed it to an angry mexican who proceeded to cook it on something that looked like the urinals in Sun Devil Stadium.  I didn't like preparing my own food for this price, I don't like that they KNOW the meat shrinks but won't give you a decent sized bowl to put enough in it - although...with as nasty as the meat tasted, why would you want any more of it?  I might go back here and just do noodles and sauce.  The noodles were the only thing that seemed safe to eat and the sauce (you make your own) was the only thing redeeming about this place.  I was definitely missing the Wendy's that used to be in this spot.</t>
  </si>
  <si>
    <t>sure,frozen,that,white,curled,stiff,fresh,angry,that,my,own,decent,sized,nasty,more,only,that,safe,your,own,only,that,</t>
  </si>
  <si>
    <t>W-RDhRny-F5VXLYy1pNzsg</t>
  </si>
  <si>
    <t>fT6Uwl6abRQfiNgxre_qbg</t>
  </si>
  <si>
    <t>I have to echo so many other reviewers when I say the food was good but the service is a nightmare.  We waited almost 10 minutes before anyone even acknowledged us.  The table next to us (and I mean within 4 inches of us) was seated after us and received their drinks before anyone even bothered to say 'hi' to us.  The drinks took forever, as did the food, all while practically having my elbow in my neighbor's soup bowl.  I think I'd do this place to-go in the future.  Just not a good experience being surrounded by people and having none of those people being our waiter.</t>
  </si>
  <si>
    <t>many,other,good,next,their,my,my,good,our,10,4</t>
  </si>
  <si>
    <t>g87UfUJumIy1u-TRiyC-Qg</t>
  </si>
  <si>
    <t>ByZcAtm7-QuSCplgXK9PtQ</t>
  </si>
  <si>
    <t>It honestly just looks like Costco Home.  I'd swear they just bought the stock &amp; re-tagged everything.  The prices here are really good but they aren't any better than you'd find at a good sale.  There are some top of the line pieces and a lot of mid-range things.  Everything looks like better-than-ikea quality but, of course, it is priced that way. Some of the things here are $10,00! That's more than a Kia! The style is mostly typical suburban oversized, over-stuffed in 1000 shades of brown, black, or white. They do have some more colorful East Asia-style pieces &amp; a whole ton of beds.  If you need to fill your cookie-cutter home with stuff &amp; don't want to spend a ton, this is the place to go.  Fri-Sun only,,,opens at 10am.</t>
  </si>
  <si>
    <t>good,better,good,mid,better,more,typical,suburban,oversized,brown,black,white,colorful,whole,your,10,00,1000,10</t>
  </si>
  <si>
    <t>VxTNYzukxAqfj5Q2V1Ymzg</t>
  </si>
  <si>
    <t>im5IHvGfoDVMy0WxNp4OUg</t>
  </si>
  <si>
    <t>Well this was an experience that was a long time coming.  My family is from Pittsburgh and as soon as I heard about this place, I knew we'd be making a visit.  That visit was, unfortunately, on the same day as the flea market that sets up outside of the antique mall that Willy's is in.  After 10 minutes of driving around trying to find a place to park, we got in.  There wasn't much of a line and we were able to order quickly.  Now, I'm not one to tell you how your food is made but when you say \all we can do is hot dogs right now\ in response to my mother's request for a chipped ham slider - I'm not going to be upset.  But then, when you tell her that she can get the hot dog that comes with chipped ham, I start to get confused.  So I order my Genoa-style Big Willy and the counter girl tells me that I need to pay with my card up at the mall checkout.  I'm okay with that.  You don't have a POS or ATM so whatever works.  My bad for not having cash.  After waiting 20 minutes in the checkout line to pay for my food, I made it back to my table just before my hot dog got cold.\nThe hot dog was excellent.  It really was premium.  The toppings were great.  This is a must-do if you are in this part of town.\nSo while the POS snafu wasn't their fault, it would be nice if they had their own system.  It would also be nice if they had an option with fries on it.  I want a Primanti's and I don't understand why I can't get one at a place called Pittsburgh Willy's.  So if this place adds those two things, it becomes a 5-star for me.  Until then, I'll still go back, and love every minute, but it won't be complete.</t>
  </si>
  <si>
    <t>that,long,My,same,that,antique,that,much,able,your,hot,my,chipped,upset,hot,that,chipped,confused,my,counter,my,okay,whatever,My,bad,my,my,my,hot,cold.\nThe,hot,excellent,premium,great,their,nice,their,own,nice,complete,10,one,20,one,two</t>
  </si>
  <si>
    <t>yxAqVnzd-ls9i2OxlCoRzQ</t>
  </si>
  <si>
    <t>STKazFTm1lLljLusOVmEhA</t>
  </si>
  <si>
    <t>This Game Daze is inside Superstition Mall.  It has a decent selection.  Probably a better mix for casual gamers than more devoted gamers.  Their Eurogames are limited to every possible set of Catan and a few of the more popular others.  They have a huge puzzle selection and actually have ZhuZhu pets.  My biggest gripe with this store is their paltry sale selection and the lack of A\/C.  It seems to be 100 degrees whenever I go in here.</t>
  </si>
  <si>
    <t>decent,better,casual,devoted,Their,possible,few,popular,huge,My,biggest,their,paltry,ZhuZhu,100</t>
  </si>
  <si>
    <t>6zWnLodX9UQGWpSiD7TOXw</t>
  </si>
  <si>
    <t>zvaESnzPguJVv-bMWy7o1w</t>
  </si>
  <si>
    <t>This place is like soccer heaven.  How awesome!  Went to go watch the Galaxy play the Wizards and it made a great venue.  Right up next to the players.  No walls or fences to separate them.  Awesome!  They have a ton of fields and everywhere you look you see kids playing footie.  It's a great sight.  Hopefully some day facilities like this will pay off and the USA will bring home the Cup.</t>
  </si>
  <si>
    <t>awesome,great,great,</t>
  </si>
  <si>
    <t>ImNQnP-vzSMYuKBnx9AAmQ</t>
  </si>
  <si>
    <t>KAzeV46WSaOYDEeFPeLRYg</t>
  </si>
  <si>
    <t>Me va me is one of my favourite places to eat.\n\nI have had different experiences at different express locations, but this location was fantastic!\n\nLots of seating.  Very clean.  Friendly staff.\n\nI had the Kefta.  It was very moist and savoury.\n\nI also had the roasted vegetables and hummus.\n\nFantastic food and reasonable for the feast that I had.\n\nHighly recommended.</t>
  </si>
  <si>
    <t>my,favourite,different,different,express,clean,moist,roasted,hummus.\n\nFantastic,reasonable,that,one</t>
  </si>
  <si>
    <t>ywoeYE9Y1PiWBEQIEoRleQ</t>
  </si>
  <si>
    <t>urkVZybwRNeOeu5vB2zUIg</t>
  </si>
  <si>
    <t>I'm at RIZ.  The atmosphere is nice with jazz playing in the background.\n\nThe place is immaculate and well taken care of.  The staff is over and above helpful and friendly.  The bathrooms are spotless.\n\nI typically order the \all you can taste\ gluten free lunch (or dinner).  That is what I am ordering today.  They offer both gluten free and normal food.\n\nThe menu is quite extensive, but today I am having the spicy Szechuan beans, green chicken curry, shrimp chips, chicken satays, and crispy citrus lemon chicken.\n\nI love the satays and they are one of the only restaurants that I have been to that offers both spring rolls, and gluten free spring rolls.  They are also accredited (American accreditation)to serve gluten free food and have proper food policies in pace and separate driers and separate labeled plates for the task.\n\nOne of my top picks to go anytime.  The food today is as usual top notch.  Try the satays.  The sauce is unbelievable!</t>
  </si>
  <si>
    <t>nice,background.\n\nThe,immaculate,helpful,friendly,free,gluten,free,normal,food.\n\nThe,extensive,spicy,green,only,that,gluten,free,American,gluten,free,proper,separate,separate,my,top,usual,top,unbelievable,one,task.\n\nOne</t>
  </si>
  <si>
    <t>VKHTsiGZAzTzr8tNtlzi9A</t>
  </si>
  <si>
    <t>2BZHdgZHa3QtiNFC5bzy1w</t>
  </si>
  <si>
    <t>Il Fornello has been a regular haunt for 16 years now.\n\nThe Richmond hill location is our regular haunt.\n\nIt is clean, beautifully decorated, nice music,and a pleasure to eat at.  Good for families, or for an intimate meal.  I take business associates here for meetings as well.\n\nThis location is by far my favourite.  I've been to most, if not all locations.\n\nThe staff is fantastic and goes out of their way to make sure I'm treated like family, and that I always have something that I am able to eat.\n\nThey have for many years provided some of the most diverse choices for an Italian restaurant for anyone who must eat gluten free.  They provide normal food as well that is extraordinary, but for me I will review this as someone who has to maintain a strict gluten free diet.\n\nThe pizzas are quite good, and the pasta selection is great.  They have gluten free crusts and pasta, but what sets them apart from most restaurants that serve gluten free is that they also have several appetizers, soup, and main courses that are not just pasta and\/or pizza options\n\nI typically get the veal and have a nice butternut or minestrone soup.\n\nToday I am having a higher protein version of \pasta.\  I have asked them to substitute vegetables for my pasta, and I am happy to pay extra to get a more low carb option.\n\nThey have been great in making substitutions for us as needed.   All three of us in our family must eat gluten free.\n\nOne of my absolute favourites!</t>
  </si>
  <si>
    <t>regular,our,regular,clean,nice,intimate,my,favourite,most,fantastic,their,sure,that,able,many,diverse,Italian,gluten,free,normal,extraordinary,strict,gluten,free,good,great,free,most,that,gluten,free,several,main,that,and\/or,nice,higher,my,happy,extra,low,great,our,gluten,my,absolute,16,three</t>
  </si>
  <si>
    <t>VhFR5Yo0WTBj-7LqxIkYzw</t>
  </si>
  <si>
    <t>RA00GtlU25TkIP9i9wd8bg</t>
  </si>
  <si>
    <t>I really like this aquarium.  Lots and lots of tanks.\n\nBeautiful displays.  Well thought out building layout.\n\nThe jellyfish are the best part of the show for us, but the tour through tanks to both sides and above us was pretty awesome as well.\n\nWe spent a good hour and a half in there.  \n\nHaving said that, I've been twice and the biggest struggle is that it can get very busy and congested.  It can be hard to see some of the displays because of the volume of people in front of tanks.  That and people stumbling around like drones and blocking people getting past them.\n\nI would give this place a 5 because it really is an awesome set of displays, but the sounds of giddy children and yelling adults can be a bit overwhelming if you are expecting a peaceful tour.  Better to go during off times.\n\nDefinitely an amazing experience that you don't want to miss.  Probably better to get in early and to prebuy your tickets to cut down on congestion.</t>
  </si>
  <si>
    <t>best,awesome,good,biggest,busy,congested,hard,awesome,giddy,overwhelming,peaceful,amazing,that,early,your,5</t>
  </si>
  <si>
    <t>eB9vCK4fZGm6nceTvwW0DQ</t>
  </si>
  <si>
    <t>OFAiA6En2HD0CqLkFDCNpg</t>
  </si>
  <si>
    <t>I've never been to the Host before in Toronto.  I went to their Markham location once many years ago.  I was working in the neighbourhood and looking for a new restaurant (new to me) to try out.\n\nI was very impressed with the layout of the restaurant, the tables, and the dishes.  It was a very welcoming presentation.\n\nThe music was at a nice level, and the mood in the restaurant was calm.\n\nI mentioned to the waiter that I must keep a gluten free diet, and he was very helpful in getting me food that I could eat.\n\nI ordered the Chicken Lababdar, and the Okra.\n\nThe Chicken Lababdar was good, and the okra was slightly firm and cooked with onions and mango powder.  I also got to try the eggplant, and it was also cooked perfectly and was a very nice dish.\n\nThe place was clean and the waiter was very good as well too.\n\nI was very impressed with the menu.  There were several options that were old favourites that I hadn't seen in many years, as well as the usual old reliable such as the butter chicken, and biryianis.\n\nI highly recommend this location.  I will go again.</t>
  </si>
  <si>
    <t>their,many,new,new,impressed,welcoming,nice,gluten,free,helpful,good,firm,mango,nice,clean,good,impressed,several,that,old,that,many,usual,old,reliable,such,</t>
  </si>
  <si>
    <t>iOV-gJxDYK_FRrR8mdty-g</t>
  </si>
  <si>
    <t>NtiBsNppXU0XS4zM89dphQ</t>
  </si>
  <si>
    <t>I've been to Scarborough Town Centre several times.  I'm usually there for the Moxie's restaurant.\n\nIt is a good mall with lots of stores, restaurants and a theatre.\n\nIt's close to the highway and there is also public transit nearby.\n\nIt's laid out well, and there is a lot of parking.  Plan to go early, the parking lot is usually very full in certain areas.  Plan on walking a good distance and time to drive around and look for parking spots.\n\nToronto is a big city with lots of people. If you like being around people, a lot of people, than this is a good place to go.\n\nI'm not a big fan of being around a lot of people, or taking a lot of time to find a parking spot, or walking long distances to get where I need to go.  So, for me, I go sparingly, but I do like the variety of restaurants there, so I'm there from time to time.  ;)</t>
  </si>
  <si>
    <t>several,good,close,public,full,certain,good,big,good,big,long,</t>
  </si>
  <si>
    <t>_q949rK-fas_ydttBF8AWA</t>
  </si>
  <si>
    <t>Lat1LYl8U9vSXcxYMBuw0g</t>
  </si>
  <si>
    <t>Today I was at the Kosher Sobey's in Thornhill.\n\nI do this once a year every year around Passover.\n\nThe selection of kosher for Passover foods that are also gluten free is quite significant.\n\nThis was one of our main stops to load up on gluten free treats years ago until gluten free before came more commonplace.\n\nI picked up dark chocolate covered nuts, dairy free candies, and some specialty chocolates for my wife and teen.\n\nA very large selection of product and caters to both the observant and the gentile, such as myself.\n\nFriendly store, good hours, and lots of good and varied product.</t>
  </si>
  <si>
    <t>that,free,our,main,gluten,free,free,more,dark,free,my,large,gentile,such,good,good,varied,one</t>
  </si>
  <si>
    <t>Xsdycghx9isME211MeiB1g</t>
  </si>
  <si>
    <t>H_NUGJZ3nlb7DFmJVyP8RQ</t>
  </si>
  <si>
    <t>This was probably not a typical experience on Delta, but I would say it left me \bummed\\n\nI saw there were less seats, so I figured I would have room to stretch.\n\nI had an aisle seat and the aisles were so tight that every single person who walked by me gave me a gratuitous bum rub.  Now if that was my thing, I might be excited.  I hope my deodorant is working!\n\nI got hit by the drink cart every time they came by, and it was a very small drink cart, but the basket they hung off the side whacked me in the arm and shoulder every time.\n\nThe flight was late twice because of mechanical issues.\n\nI'm hoping that this is not their typical flight.</t>
  </si>
  <si>
    <t>typical,less,tight,single,gratuitous,my,my,small,mechanical,issues.\n\nI'm,their,typical,</t>
  </si>
  <si>
    <t>XBPPBUmjoIT84BRFaJcf2g</t>
  </si>
  <si>
    <t>yEM77AgA13KGm__zBj38ww</t>
  </si>
  <si>
    <t>This is a tough review.  My experience on Westjet involved way too narrow aisles, tiny seats, getting knocked around constantly by people's rear ends and drink carts, but really great stewards and stewardesses and hard working pilots.\n\nWe got tied up in the big ice storm coming back from Denver.  It's not their fault (staff).  The staff really went over and above considering the challenges.  That is why I am giving them a three: The staff's professionalism overcompensates for the other shortcomings of this airline.\n\nI'm going to leave it there.  Great service, lousy seats.</t>
  </si>
  <si>
    <t>tough,My,narrow,tiny,rear,great,hard,big,their,other,Great,lousy,three</t>
  </si>
  <si>
    <t>Xzcie72nQBrwBqM-lE7vvQ</t>
  </si>
  <si>
    <t>7VKpGSfELQAkzeSbH2Ka8A</t>
  </si>
  <si>
    <t>I love Jamaican food, and what's not to love about this place!\n\nExcellent food, a good selection of food and island drinks.\n\nIt's been a while since I've been.  My diet changed years ago, and I could no longer eat many of the foods that I grew up with and loved.\n\nI ordered the curried goat and the salad.  I have to eat gluten free, so these are the things that I know are safe to eat here.\n\nI can usually tell how much I will love the goat by how many potatoes are in the bowl.  There wasn't one.  Just all tender moist morsels of goat hanging off of the bone with some nice black pepper corns scattered about!  I'm in heaven!\n\nI was spoiled by many years of great Jamaican cooking over the years.  This food ranks up there with me.  \n\nA beautiful salad was served with the goat that was excellent.  I've had the rice and peas years ago and they were fine too!\n\nAll of the while mellowing to the tunes of the great Bob Marley.\n\nFood so good I had to clean the bones twice.  5 Stars!</t>
  </si>
  <si>
    <t>Jamaican,place!\n\nExcellent,good,My,many,that,gluten,free,that,safe,much,many,tender,nice,black,many,great,Jamaican,beautiful,that,excellent,fine,great,good,one,5</t>
  </si>
  <si>
    <t>WVZEENQnG_3lufcfjpCD_A</t>
  </si>
  <si>
    <t>Ol5Jhk67EYJ5oQj5EkJw0g</t>
  </si>
  <si>
    <t>Great subs and friendly staff. Very small dining area though. I would recommend take out if your not a fan of crowds.  Probably 6-8 plastic patio tables with plastic chairs are set up for eating. I had the Italian sub, pretty good stuff. Standard Italian sub meats salami, ham etc. lettuce, tomato, onion and their house sauce (mayo and spices maybe some oil in there too) I enjoyed it! The bread is very hard, so be careful. The roof of your mouth will suffer. My bf had the same sub, but he ordered his as a wrap instead of on the bread that I had. I think I might do that next time. Prices are cheap under $15 for 2 huge subs and 2 drinks.</t>
  </si>
  <si>
    <t>Great,friendly,small,your,plastic,Italian,good,Standard,Italian,their,hard,careful,your,My,same,his,that,next,cheap,huge,6,8,15,2,2</t>
  </si>
  <si>
    <t>kk9EKe6niji9uvo89Gk04Q</t>
  </si>
  <si>
    <t>I agree with the other review, it's good if Daves is crowded. I like the sauces better here then at Dave's but Dave's meat wins. I've had the brisket, pulled pork, chicken fingers, fries, cole slaw and baked beans. Is all pretty good. I didn't care for the brisket, way to thin.  My boyfriend loves the create your own burger, but at $1 a topping it can end up being a $20 burger. Overall not bad, not as good as Dave's.</t>
  </si>
  <si>
    <t>other,good,good,My,your,own,bad,good,1,20</t>
  </si>
  <si>
    <t>vrf1DIDHz0aBrntorOdnig</t>
  </si>
  <si>
    <t>Oc_YzsJ590Uq60N0oi2hxA</t>
  </si>
  <si>
    <t>Something about this place annoys me. Maybe it's the isle setup or that I have to put a quarter in the cart to use it. Variety isn't huge, prices aren't that great and the employees are anything but friendly. I'll shop at Marc's over Aldi any day.</t>
  </si>
  <si>
    <t>huge,great,friendly,</t>
  </si>
  <si>
    <t>1xjhUXNRRLA4GXPY6kgrWg</t>
  </si>
  <si>
    <t>XfT47MK1xNZghcvVFrm5sQ</t>
  </si>
  <si>
    <t>Definatly not penn station, but it's edible. I had the Philly cheesesteak and I wasn't impressed. The bread was overwhelming I thought. I don't think I'd go back!</t>
  </si>
  <si>
    <t>edible,impressed,overwhelming,</t>
  </si>
  <si>
    <t>2xxaSTkXqx97zvVpLacRFA</t>
  </si>
  <si>
    <t>5indH5UpallkkTNmXTMn7w</t>
  </si>
  <si>
    <t>I love Popeyes, I hate the service. It may just be this particular one but if you plan on using the drive thru be prepared to park and wait for at least 20 minutes. I've never not had to wait. The food comes out hot, but after waiting forever it should be. The chicken is delish, we always get the spicy with fries and biscuits. By far the best biscuits. The fries kind of remind me of Rallys, but better! The Cajun mashed potatoes are also fantastic. Prices are average, cheaper then KFC, if I remember correctly. I would have given then 1 star because of the crappy service but since the food is so good it makes up for it!</t>
  </si>
  <si>
    <t>particular,thru,hot,delish,best,fantastic,average,cheaper,crappy,good,20,1</t>
  </si>
  <si>
    <t>sdnnfRc9wjwihbSYaM8xLw</t>
  </si>
  <si>
    <t>KSoAqqpLSUHMzpMDf46DMg</t>
  </si>
  <si>
    <t>I took my 11 year old daughter here to buy a Pandora charm. She had it picked out before we got to the store and she was super excited! We stood in Jared for 15 minutes at the Pandora counter and waited for someone to help us. Not a single employee asked if we needed help nor did they acknowledge we were standing there. I refused to go hunt one of the 10 employees down, they should come to me right? It appeared everyone was either busy talking or selling engagement rings or what appeared to be. I was really bummed for my daughter because she was so excited and the whole experience was ruined. This isn't my fist bad experience at Jared. I was there ar Christmas time when I bought her Pandora bracelet, but that's another review for another day. I should have know to go elsewhere. If your looking for Pandora charms etc, do not go to Jared. Cara's at Crocker Park is my next stop!</t>
  </si>
  <si>
    <t>my,old,excited,single,right,busy,bummed,my,excited,whole,my,bad,her,your,my,next,11,15,one,10</t>
  </si>
  <si>
    <t>WUQju84bFe5PJ81JAcWGdQ</t>
  </si>
  <si>
    <t>LWk7Q5CTjpK-k_TfXdbApQ</t>
  </si>
  <si>
    <t>My first visit to Brasa was pretty good, expensive, but good! We made reservations for 5pm on a Saturday, showed up and was seated right away. I will start off my saying I would most definatly NEVER take my kids (8 &amp; 11) here. I could list about 50 reasons why, but I wont. There were people with kids, but personally  mine would have hated everything about it. \n\nI'll start with the salad bar. The selection was not as huge as I had expected, per other reviews. They had a decent selection of olives, cheeses, crackers, pickles and a few un identifiable things. I'm not an olive fan, so I skipped that whole thing. The pasta salads which included a ham and cheese pasta salad, potato and crab, plain crab and a shell pasta with mayo, celery and capers (my fave), were all decent. I tried the crab salad, huge chunks of crab and the ham and cheese pasta salad was OK.\n\nNow the meat, lots and lots of meat. I wasn't really a fan of how they walk around and offer you a small piece of meat. A waiter walks around with his or her beef, chicken, pork, whatever and they cut you a small portion and I mean small portion. So, if the place is busy you could have an empty plate for awhile, until someone makes it back to you.  All of the meats they offered were wonderful, but I just wasn't fond of the process in which you get the meat. \n\nThe only major complaint I have is the size of our table and the price of our meal.We were seated at a table for 2 and the thing was seriously the size of an end table in your living room. I was super uncomfortable and the next table was elbow to elbow with us. I really hated every minute of sitting at that table. I had just enough room for my plate, water glass, silverware, salt and pepper shakers were on the edge.  As far as the price, $80 for 2 I think is a little high, considering the meat wasn't the greatest thing I've ever had.  Don't get me wrong, it was good, but it wasn't the BEST I've ever had. I would probably go back, request a normal sized table and try to get the whole flip your card, wait for food thing down.  It's an experience and it's worth the money at least once!</t>
  </si>
  <si>
    <t>My,first,good,expensive,good,my,my,huge,other,decent,few,identifiable,whole,which,plain,shell,my,decent,huge,small,his,her,whatever,small,small,busy,empty,wonderful,fond,which,only,major,our,our,your,uncomfortable,next,elbow,enough,my,little,high,greatest,wrong,good,BEST,normal,sized,whole,your,worth,least,5,8,11,50,2,80,2</t>
  </si>
  <si>
    <t>Tvtnc7PQawefSYHxgaz2Iw</t>
  </si>
  <si>
    <t>JTstxpVRd_uSD3hCxzrEvw</t>
  </si>
  <si>
    <t>Lunch buffet 11-3 $7.25\n\nI am a huge fan of this lunch buffet, the service and the price. I have yet to have a bad experience and really don't expect one anytime. The buffet has the usual rice and beans as well as taquitos, cheese quesadillas, beef and chicken fajitas, cheese and chicken enchiladas, potatoes, eggs, some sort of casserole (not sure whats in it), shredded chicken in a red sauce and last but not least cheese dip and 2 red sauces for the extra sauce lovers.  They also have a salad bar with salad, veggies, cilantro and onions, pico, hot salsa, tomatillo salsa, 2 desserts (they switch them up often), pickles, peppers and a few extra misc toppings. If you love Mexican food, you really can't go wrong.  The food is always super hot and fresh, nothing has every looked funny or tasted bad ever! The service is friendly and fast.  I hate dirty plates on my table and at El Rodeo I don't have to worry about that, they are right there to grab them.  I can't wait for the patio to open once it warms up a bit.  This place rocks and if you haven't tried the lunch buffet, go for it! Also, I heard on weekends they have a similar buffet, but add a few other items price $10.99, I'll be checking that out soon!</t>
  </si>
  <si>
    <t>huge,bad,usual,sure,shredded,red,last,least,red,extra,hot,tomatillo,few,extra,misc,Mexican,wrong,hot,fresh,funny,bad,friendly,fast,dirty,my,right,similar,few,other,11,3,7.25\n\nI,one,2,2,10.99</t>
  </si>
  <si>
    <t>tNDLaeVBaWgv_PQausPVOQ</t>
  </si>
  <si>
    <t>RAkYh4RbNSk12ghvjssewQ</t>
  </si>
  <si>
    <t>I really enjoy Jersey Mike's! If I had to pick between Subway, Jimmy John's or JM's, Jersey Mike's all the way. \n\nSubs are HUGE. The giant is more than enough for 2-3 maybe even 4 adults. Great price too! I think between $8-$10 for a giant.  The buffalo chicken is my favorite, but the Italian is right there with it. Ingredients are always fresh, and displayed for you to see. I like to see my food being prepared and this is just the place to see it. Adding and subtracting items on your sub is never and issue, especially helpful for the picky eaters.  Pretty large menu for a smaller sandwhich shop, but not so big you can't decide quickly. Very fast and polite service. Language barrier has been frustrating at times, but we worked through it. Chips are offered as a side with your sub, or a cookie! All in all, JM's is a pretty awesome little sub shop and I would recommend it to anyone. Just saw they have an APP!!!! Online ordering ROCKS!!!</t>
  </si>
  <si>
    <t>all,more,enough,Great,my,favorite,right,fresh,my,your,helpful,picky,large,smaller,big,fast,polite,frustrating,your,awesome,little,2,3,4,8-$10</t>
  </si>
  <si>
    <t>7RSTqAGW_uFTjZWf7RzFFA</t>
  </si>
  <si>
    <t>_rDXHDrKYch5CjSFwa6ZBA</t>
  </si>
  <si>
    <t>It's a thrift shop! It has thrift shop stuff! It blows Goodwill out of the water, with size and inventory! I've found tons of name brand clothes for kids, teens, men, and women, all in great shape for great prices. I left with about 60 items for $35. Very clean and doesn't have that weird smell goodwill seems to have. Staff is decent, never had an issue. If your looking for a last minute shirt or pair of jeans and you don't want to spend a fortune, check this place out.</t>
  </si>
  <si>
    <t>great,great,clean,weird,decent,your,last,60,35</t>
  </si>
  <si>
    <t>4PaoHYWxXlO0HtFASuBtlw</t>
  </si>
  <si>
    <t>2fsJzlV09zPV12wT037pig</t>
  </si>
  <si>
    <t>This place is a close second to the worst pizza I've ever eaten. The service is good but stay away from the pizza.</t>
  </si>
  <si>
    <t>close,worst,good,</t>
  </si>
  <si>
    <t>HiWrLFd_Q5IFFCRm0TMJaQ</t>
  </si>
  <si>
    <t>If you are craving basic nothing special breakfast food save yourself the hour long wait outside in the 100 degree heat and go eat at Denny's or IHOP.  Trust me you'll pay half as much and leave feeling less icky.\n\nI seriously don't understand the draw of this place.  The whole restaurant seats maybe 20-30 people, so we ended up sitting outside in the heat for over an hour waiting for a table.  Other reviews claim much longer wait times.  When we finally got a table our waitress was friendly enough and got our drink orders pretty promptly.  When they brought us our food  was nothing special just eggs, bacon, and hashbrowns.  The quality was no better than what you might get at any typical breakfast joint.  Seriously Food Network I don't understand what all the fuss is about.  The waitress forgot to bring us our bread.  After two requests and our meal just about finished our bread was finally delivered to the table.  Unfortunately, my boyfriend's bread had a little something extra...a nice long hair.  Disgusting!!  \n\nNever again.</t>
  </si>
  <si>
    <t>basic,special,long,much,less,whole,Other,longer,our,friendly,our,our,special,better,typical,all,our,our,our,my,little,extra,nice,long,100,20,30,two</t>
  </si>
  <si>
    <t>S4ob8KzSdZJQJ4mFjSNqfA</t>
  </si>
  <si>
    <t>Fine Pho.  Nice atmosphere.  Great service.</t>
  </si>
  <si>
    <t>Great,</t>
  </si>
  <si>
    <t>nmdVY1bYq9_8_IYED82nXA</t>
  </si>
  <si>
    <t>WPUf-Eo6PHxDNqPygahiUA</t>
  </si>
  <si>
    <t>Great little dive bar.  Food is pretty decent for bar food. Fun place to hang out while waiting for the light rail.</t>
  </si>
  <si>
    <t>Great,little,decent,light,</t>
  </si>
  <si>
    <t>q85W7yOHm31QJ8gpg4Kq_Q</t>
  </si>
  <si>
    <t>6Z3lZEEIKv6opbyavmnGbA</t>
  </si>
  <si>
    <t>This is the closest you'll get to a real life Cheers bar where \everybody knows your name\.  The staff is great and super friendly.  Drink prices are reasonable.  If you are hungry get the grilled chicken wings.  My favorite.</t>
  </si>
  <si>
    <t>closest,real,your,great,friendly,reasonable,hungry,My,favorite,</t>
  </si>
  <si>
    <t>9DOPVYEkyD6XAg0rbh1Y9Q</t>
  </si>
  <si>
    <t>emMNb3q6cbEDZyc_JAgoww</t>
  </si>
  <si>
    <t>A very nice sports bar.  Great place to watch a game or just hang out.  They have awesome TV's.  My boyfriend is in love with their nachos because they use fresh jalapenos, which makes them pretty spicy.  I'm very excited to have such a nice sports bar so close to home.</t>
  </si>
  <si>
    <t>nice,Great,awesome,My,their,fresh,which,spicy,excited,such,nice,</t>
  </si>
  <si>
    <t>oTfFMBZHcYrshaAlheWWsA</t>
  </si>
  <si>
    <t>Wz2eHvL0IVeAEtItGS3aGQ</t>
  </si>
  <si>
    <t>I used modern closet for my closet, garage, and for custom shelving in my office.  The project was supposed to take 3-4 weeks and it has been over 5 months and I am still waiting to get the final items fixed.  The garage turned out really good and the shelving in the office is ok.  The closet is unstable and the hamper does not work.  Owner will not call me back or respond to emails.  If you use modern closets be sure to inspect everything before they leave or paying.  I have been left to fix the final items myself.</t>
  </si>
  <si>
    <t>modern,my,my,final,good,ok,unstable,modern,sure,final,3,4,5</t>
  </si>
  <si>
    <t>l1YW47jZfvBTFPbbCYPxCQ</t>
  </si>
  <si>
    <t>5euk5_UKqnAWcrbOPNYt0g</t>
  </si>
  <si>
    <t>The food is just as good as the original location. The new location has a much better ambiance and room for bigger crowds. Same great service too.</t>
  </si>
  <si>
    <t>good,original,new,better,bigger,Same,great,</t>
  </si>
  <si>
    <t>96Jmq-z1aP0EwQip1aG3rA</t>
  </si>
  <si>
    <t>36GvUjLg3drdOB3jgpqTOQ</t>
  </si>
  <si>
    <t>Went here on Sunday for my brother's birthday. No one on the staff recognized the special occasion. The waiter that had our table looked pissed off the whole time he had us and was downright rude when we asked him to spit the check. Considering the restaurant was completely empty on a Sunday evening, so it's not like he had any other tables to attend to. Not to mention we had no choice but to pay a 20% auto gratuity because of our party size. A 20% tip for horrible service! Are you kidding me?!? When we asked for a manager to complain, he shrugged it off and was like oh well. Trust me go to Macayos or Garcia's instead. You'll get much better service, the same quality (if not better) food, and pay $4-5 a plate less.</t>
  </si>
  <si>
    <t>my,special,that,our,pissed,whole,rude,empty,other,our,horrible,better,same,better,less,20,20,4,5</t>
  </si>
  <si>
    <t>92tF-lS2n28Af-rjaxYMlA</t>
  </si>
  <si>
    <t>9jOGMcH1pxDDhgSMLBnb-g</t>
  </si>
  <si>
    <t>This place was a HUGE disappointment. Paid $3 for a Hooked deal breakfast burrito that was normally $4. I don't get why people would pay $3 for this tiny tasteless piece of crap. The burrito was a quarter of the size that you would get at any other Mexican food place. What a rip off!!</t>
  </si>
  <si>
    <t>HUGE,that,tiny,tasteless,other,Mexican,What,3,4,3</t>
  </si>
  <si>
    <t>NxMkw1GXj5SuGrIqQfeXWw</t>
  </si>
  <si>
    <t>G_ixz-lp77f8zY5jghbFdQ</t>
  </si>
  <si>
    <t>Me and my husband Decided to check this place out to says ago and was pleasantly surprised.  I had the appetizer platter which came with freshly baked bread.  I have been to many middle eastern restaurants and have not had such good bread in a while.. It was soft and flavorful. The appetizer platter came with 9 things which included generous portions of babganoush,  humus,  tabuli and falafel.  It was quite filling for two of us.  Since we got the meal deal it came with the specialty grill with a variety of meats.  The chicken was tender and the lamb chops were flavorful. If you don't like your meat well done make sure to request that to ur waiter.  We were also informed by the staff that they serve sheesha and decided to order one to enjoy it on their patio for the last few remaining summer days.  The sheesha we ordered was orange mint and we being big sheesha lovers were very happy with it.  \nWould definitely recommend this place to try a new touch to the Mediterranean cuisine.</t>
  </si>
  <si>
    <t>my,surprised,which,many,middle,eastern,such,good,soft,flavorful,which,generous,babganoush,tender,flavorful,your,sure,that,their,last,few,orange,big,happy,new,9,two</t>
  </si>
  <si>
    <t>A-axA-ZbJKxjhwULPnlvgQ</t>
  </si>
  <si>
    <t>lNfuEUg8nxVG6RctMV5Qcg</t>
  </si>
  <si>
    <t>was nice and clean. easy to do the online waiver. has some trampolining classes. an attendant with u at all times. went during weekday after school hours. not too crowded. \n\nwould go again.</t>
  </si>
  <si>
    <t>nice,clean,easy,online,crowded,</t>
  </si>
  <si>
    <t>7vA6AMn7nvA4ZI2YUWWLSQ</t>
  </si>
  <si>
    <t>Cr5CLpmVrmzFyz_RfQ6rmA</t>
  </si>
  <si>
    <t>Went for a Bday dinner for mother in law... Ordered the pesto Pollo and the veggies pasta... The sauces were each different and good in their way.... Needed a little salt but other than was good... Also order the verge option  pizza.. Was very flavorful and delicious...</t>
  </si>
  <si>
    <t>different,good,their,little,other,good,flavorful,delicious,</t>
  </si>
  <si>
    <t>ViJGzET7fBMShhIgKew2Bg</t>
  </si>
  <si>
    <t>Got their devil shrimp and Baja fish tacos.... Tacos were on point and the devil shrimp came in a very rich creamy cheesy sauce with Mexican rice... The shrimp were extremely tasty and the rice with the sauce tasted good.... The only downside is guacamole is an extra dollar.. Doesn't come included... Also tried their churros.... They were baby pink in color.. First time ever seen them in that color... They were finger sized but flavorful.. Not too sweet.... A. Little on the expensive side tho... Would order here again... Or come in... It's a hole in the wall kinda place... Not a fancy sit down....</t>
  </si>
  <si>
    <t>their,devil,devil,rich,creamy,Mexican,tasty,only,extra,their,First,sized,flavorful,sweet,Little,expensive,fancy,</t>
  </si>
  <si>
    <t>sdGD8944Rw73AcMl8bdSvA</t>
  </si>
  <si>
    <t>YywWkWX235ZurTWSLqNPog</t>
  </si>
  <si>
    <t>I work int he plaza right beside this place....the service is a little slow during lunch hours but other than its good indian food for the right price and a good filling lunch.. food has always been on point....I have tried their choley bhaturay and vege thali...Price wise its a much better bang for your buck than any other fast food chain like subway and pizzanova......if you enjoy indian food its a place to check out...</t>
  </si>
  <si>
    <t>little,slow,other,its,good,indian,right,good,their,bhaturay,wise,its,better,your,other,fast,indian,its,</t>
  </si>
  <si>
    <t>fwnEmyYEYH4h_gBPpGLUfQ</t>
  </si>
  <si>
    <t>5T6kFKFycym_GkhgOiysIw</t>
  </si>
  <si>
    <t>Waited in lin eon a cold night...but was well worth the wait.....Got the vege fries with the toppings.. the reg was good for two ppl if u come in for a snack...as a meal it fills u right up and u need nothing else....</t>
  </si>
  <si>
    <t>lin,cold,worth,good,two</t>
  </si>
  <si>
    <t>wH4pIzl8S0xGZc9kcIzZaA</t>
  </si>
  <si>
    <t>6oVNFn3u-pkJAnDRqlckSg</t>
  </si>
  <si>
    <t>Got a waffle with ice cream and customized it with banana and brownies with Nutella sauce.... The waffle was good the quantity of Nutella sauce good have been a little bit more but the white chocolate ice cream was delicious and the bank as we're fresh</t>
  </si>
  <si>
    <t>good,little,more,white,delicious,fresh,</t>
  </si>
  <si>
    <t>WBjO8HZfLJqZsU_0FdOLGQ</t>
  </si>
  <si>
    <t>BgfIgg52dUuGnU_gFRDmQg</t>
  </si>
  <si>
    <t>Came here for a quick meal as it newly owned up near my house.... We all otlrderd our own sandwiches.... Staff is fairly new at this time so serve was a little slow.... My brother ordered his sandwich with fries inside of it.. He reminded them not one but twice when we finished ordering food...  he paid extra and when the sandwich arrived with no fries inside.... When he went up to them they said oh we must have forgotten and gave him fries on the side.... I thought this was really poor customer service....</t>
  </si>
  <si>
    <t>quick,my,our,own,new,little,slow,My,his,extra,poor,one</t>
  </si>
  <si>
    <t>v0-Pw3oVHyNDVrE4iNdZXQ</t>
  </si>
  <si>
    <t>O-b5osM0NO4f31dp6_DatQ</t>
  </si>
  <si>
    <t>Amazing place for all kind of baked goodies... It's very upscale in terms of price and ambiance... Nice date place</t>
  </si>
  <si>
    <t>Amazing,baked,upscale,Nice,</t>
  </si>
  <si>
    <t>TOgiQBZDBlgBqjjnOkgvqw</t>
  </si>
  <si>
    <t>The food was good but the service is what needs improvement... We had their mixed vege and aachari paneer. We also had their tandoori platter which was very good.. So I would come here for their tandoori options rather than the food itself... A good thing is they give a complimentary mango cheese cake for the Bday person</t>
  </si>
  <si>
    <t>good,their,mixed,their,which,good,their,good,complimentary,mango,</t>
  </si>
  <si>
    <t>kBH7YKppY9WLuHvIUb9swA</t>
  </si>
  <si>
    <t>-SWRw9-1ARVKLAWE0Sxw1Q</t>
  </si>
  <si>
    <t>uvukkhK3lYh4CGaYH79xaw</t>
  </si>
  <si>
    <t>PROS: I love coming here, it's so close to my house and my doggies get taken care off. I have a 10yr old and a 3mo old. My older girl had surgery here for a very bad case of pyometra two years ago and was well taken care off. The staff is friendly and it is always a great experience. \n\nThe vets here are really really wonderful and the health of my dogs is owed to them but that does not mean that I have not gotten upset with them more than once:\n\nCONS: I will never forget a remark made by one of the receptionists when my doggie had surgery: \n\n(dog is already situated in the back to spend the night)\n\nUS: We are just going to run by an ATM to get cash for the operation ($1,500) and will be back in a matter of minutes. \n\nHER: Oh it's not a problem, if you don't come back, we just won't operate on her. \n\nUS: -Completely and utterly shocked as we had just left a piece of our heart with them, to be treated for a very bad case of a life threatening condition. \nWe were still crying. Speechless. I really wanted to slap and strangle that insensitive, clueless person. Their 'only care about profit' attitude really angered me. \n\nWe picked up our baby girl the next day, everything went great, her stitches were looking awesome but due to a massive amount of discharge that came out of her, dried pus was all over her hind parts. They just left her dirty like that. It had caused the long hair (maltipoo) on her rear to fuse to her body, her tail was covered with it too. They did not bother to give her some dignity and clean her up. They didn't even cover up the incision wound. For $1,500 the least they could do for her after her surgery is give her 15 min of TLC.\n\nWe were mortified by the lack of simple compassion. We took her home, gently bathed her, removed all the fused hairs and trimmed her very well, applied Frankincense to her wound every day and wrapped her with gauze and wide elastic bandage covering her entire abdomen (the support of the tight elastic really helped her cope with the pain and emotional loss). The Frankincense is deep penetrating and accelerated the healing process leaving no visible scar at all. \n\nAgain, I love this place, I love my Vets, they are great, I don't know of a better place in town and I have tried a lot of them but their lack for compassion is something left to be desired at times. \n\nHope this helps. Cheers.</t>
  </si>
  <si>
    <t>close,my,my,10yr,old,3mo,old,My,older,bad,pyometra,friendly,great,wonderful,my,upset,more,my,shocked,our,bad,\nWe,Speechless,insensitive,clueless,Their,only,our,next,her,awesome,massive,that,her,her,long,her,her,her,least,her,simple,her,all,fused,wide,elastic,her,entire,tight,emotional,deep,visible,my,great,better,their,two,one,1,500,1,500,15</t>
  </si>
  <si>
    <t>VM0NzMjVTeBm0WA9kC2mxA</t>
  </si>
  <si>
    <t>X5uxdU9GHoUAqo2wmbg3OQ</t>
  </si>
  <si>
    <t>If you want a GREAT meal, especially if you have a massive hangover, here it is: \n\nRoti Canai (better get two) \n\nKari Mee with shrimp (noodle soup - add fried tofu, get some limes) - my most FAVORITE soup in the world  \n\nYoung Coconut drink\n\nProbably my favorite meal. \n\nService is usually great -  good people, sometimes it gets busy but oh well, that's the nature of business. \n\nFor any dish with Shrimp, ask that they CLEAN them, because.. they do not and you will eat poop.\n\n\nENJOY!!</t>
  </si>
  <si>
    <t>GREAT,massive,better,my,most,FAVORITE,my,favorite,great,good,busy,two</t>
  </si>
  <si>
    <t>7nwdJlqKzxu1_2LlY9QapQ</t>
  </si>
  <si>
    <t>LFs5jyYdXlzi0SpAYi1eSA</t>
  </si>
  <si>
    <t>I know this is not an authentic Italian place, but some of their dishes are just the BOMB. Like the Rigatoni D - omg and their Penne with meat sauce - I don't know... I just love love love it. It so hits the spot. \n\nI make crazy good pasta sauces all the time so I am a skeptic but sometimes even the commercialized stuff can be tasty.</t>
  </si>
  <si>
    <t>authentic,Italian,their,their,crazy,good,all,skeptic,commercialized,tasty,</t>
  </si>
  <si>
    <t>hKXQpmljmlnzNJauqq9cbg</t>
  </si>
  <si>
    <t>SaL2YDKT96zHqxlaq7mJbw</t>
  </si>
  <si>
    <t>good service, always empty - kind of makes you wonder. The food is not bad AT ALL but it is typical bar fare, potato skins, fried stuffs etc. They do have a great lunch special for $8.95. Includes any two choices (like half of any two sandwiched on list) and a salad. Not bad!</t>
  </si>
  <si>
    <t>good,empty,bad,typical,great,bad,8.95,two,two</t>
  </si>
  <si>
    <t>cFE9hIBgZIzo1wZxn78VTw</t>
  </si>
  <si>
    <t>H_eO04NZAQIDcbtFQ4BUag</t>
  </si>
  <si>
    <t>Just picked up a little Mongolian beef and Lo Mein dinner special (not on dinner menu but paying a little extra will get you special order). I just want to say that this totally hit the spot. Just ridiculous. The beef is super tender and full of flavor. I knew I had a craving for a reason. Thank you so much!!\n\nAlso, I want to note that this is my \Go-To\ spot for a quick and delicious meal. The owners offer a $4.95 lunch special that includes an entrÃ©e, a side (fried rice) and an egg drop soup (dine-in only), I believe. The all day $6.95 special offers an entrÃ©e, a side (fried rice and lo mein combo I believe), one spring roll, one fried shrimp, cream cheese rangoon, a baggies of fried wontons and a soup (dine-in only). It is a massive amount of tasty food for a low price. I come here quite often and have gotten to know the owner very well, she is my favorite person Ever and for a buck or so more, she will customize my all day special with lo mein instead of rice and two spring rolls instead of all the other fried stuff. \n\nI love supporting this business and while it is not a fancy or a big place by any means, I feel more welcomed and appreciated here than at any other food joint I've ever been to in Vegas (and I've eaten this entire city many-a times over). I'm always engaged in a conversation and humor, which is definitely not a normal occurrence in Asian or ethnic food joint. \n\nPLEASE support these wonderful people, stop by and enjoy their awesome specials as well as rest of the menu!!</t>
  </si>
  <si>
    <t>little,Mongolian,special,little,extra,special,ridiculous,super,tender,full,my,To\,quick,delicious,that,special,massive,tasty,low,my,favorite,more,my,special,all,other,fancy,big,other,entire,many,which,normal,Asian,ethnic,wonderful,their,awesome,4.95,6.95,one,one,two</t>
  </si>
  <si>
    <t>uzt8gg7iGu8nyXMzmtLHNw</t>
  </si>
  <si>
    <t>_l_jPBg-oLuRSt9dbQ9ShA</t>
  </si>
  <si>
    <t>I joined for a month because I got a personal trainer, Devan Reaves. I enjoyed working out with him and he did well, however I was a bit lazy and didn't maximize my experience. \n\nOverall, I love the place. It really grew on me. I enjoyed the different equipment that are not readily available at LVAC (where I am a member) I love the Crossfit area and there is plenty of room there to do your dead lifts and jump rope etc. \n\nIt is Never crowded and people actually go to work out there! It is not a meat market like LVAC and you certainly do not see lazy people just sitting and texting on the machines (grrrr I hate that!) \n\nMost trainers are body builders or compete so you know you're in good hands if you choose to get one. \n\nI love the Bodi CafÃ©, even though most of their products are pure chemicals and super bad whey, however they do sell some pretty good pre-workout thermos and they have saved me quite a few times. \n\nYou will always see the same people there, everyone is very nice and often times very encouraging. It's a very cozy and comfortable place to be in and to get inspired for a good work out. \n\nOne thing that REALLY sucks is that there is not a sauna in there. They shut it down. \n\nOverall, I totally recommend this place. It's a great amount of personal space and selection of equipment for you to get a kick ass work out.</t>
  </si>
  <si>
    <t>personal,lazy,my,different,that,available,your,dead,lazy,good,most,their,pure,super,bad,good,pre,quite,few,same,nice,encouraging,cozy,comfortable,good,that,great,personal,\n\nIt,one</t>
  </si>
  <si>
    <t>WNr_tHmEGN5PXu7XeUNWZg</t>
  </si>
  <si>
    <t>_rQb4DXr4i-XOb3c_LOKdg</t>
  </si>
  <si>
    <t>This review update is specifically for just an instructor. I've done a few classes with Leslie and I realize that I am unable to perform as well in her sessions. It's something on an energetic level, it irritates me more than anything. The frequency of her voice, the continuous, never ending, loud speaking is so distracting and completely removes me from my element. She is so automated and insincere with her speech, it's like a robot or a rapid fire, the same repetitive loud noise every single class. I feel that this aspect of her personality affects my focus and my energy, which makes me anxious and I get super stiff. \n\nI am affected in the class and perform with about 60% enthusiasm and effort than in my other classes. I always feel sore the next day because I put so much stress on my body. It's really odd to some, reading this, I am sure, but to me it makes sense. I prefer instructors who have a natural pace and add warmth to their classes, who understand that their voice guidance is just as important as the practice itself. \n\nSide Note: I also find it incredibly annoying when an instructor rudely calls someone out for drinking water too soon. I understand that there are rules, but breaking everyone's focus and steering our attention to that one poor schmuck who made the mistake of his or her life by twisting that bottle cap is in poor taste and rude in my opinion. If I were in India, in an ancient temple, I'd be with it; but here, on the West side of Vegas, you can use your \I am kindly addressing the room with a water break reminder so that no one feels like they have a target on their back\ method. It works, probably a lot better too. Besides, we live in Las Vegas where many are chronically dehydrated and perhaps that sip means their well being. \n\nNot to mention that a lot of students complain about Leslie's classes due to increased humidity and fact that she rarely airs out the room a bit. I usually leave with a headache onset that turns into a full migraine the next day. Her classes are the Only ones where I have to excuse myself almost every time or I have to lay down often to control wooziness.\n\nMy last session in Leslie's class was the last one for a long while, unless I absolutely do not have a choice.</t>
  </si>
  <si>
    <t>few,unable,her,energetic,more,her,continuous,loud,my,automated,insincere,her,rapid,same,repetitive,loud,single,her,my,my,which,anxious,stiff,my,other,sore,next,much,my,odd,sure,natural,their,their,important,annoying,our,poor,his,her,poor,my,ancient,West,your,their,many,their,well,that,full,next,Her,Only,last,last,long,60,one</t>
  </si>
  <si>
    <t>32YdVyIdzzvTwfUMrqUGzg</t>
  </si>
  <si>
    <t>UNMBMKI9FjnO9flxPxV-1w</t>
  </si>
  <si>
    <t>This was literally a waste of time and money. Where do these great reviews come from? \n\nI ordered eggplant parmesan and chicken marsala. It was as good as a frozen microwave meal.No real flavor or any depth to the sauces. We've pretty much had a couple of bites, ate the bread and the rest lingered in the fridge for days. Italian food never sits around in our home. \n\nThis was really a disappointing experience; pretty much the exact opposite of what was anticipated because of the reviews. I know we only had two dishes, could have been a bad day but do I really want to go for seconds? No, it was so unappetizing \n\nIn my opinion, I would not recommend this place to anyone. I am better off making my own as I have been.</t>
  </si>
  <si>
    <t>great,eggplant,good,frozen,real,Italian,our,disappointing,exact,bad,unappetizing,my,better,my,own,two</t>
  </si>
  <si>
    <t>g0CfLgcDjYyslUJCpMMwHg</t>
  </si>
  <si>
    <t>saQQmDQQJ14BVkm_sg53UA</t>
  </si>
  <si>
    <t>Here happened one of the best meals I've had in a very long time, in terms of Middle Eastern food. I had the chicken kabob entree with a side of bread and garlic sauce. I've enjoyed every single bite, slowly and with complete satisfaction for over an hour. \n\nThe service was incredible and the staff was above and beyond kind. I came on Christmas eve and every table was packed so I opted for a To Go meal. The owner encouraged me to sit and eat my meal and cleaned up a table for me as soon as someone got up (within 5 min) even though they were very busy. \n\nI could not have been more pleased with my food, the service and the $8.99 bottle of avocado oil I purchased at the attached store. Cannot wait to be back ASAP.</t>
  </si>
  <si>
    <t>best,long,Middle,Eastern,single,complete,incredible,my,busy,pleased,my,attached,one,5,8.99</t>
  </si>
  <si>
    <t>k6JJysXEGLx0NGTbM3B9xA</t>
  </si>
  <si>
    <t>KdQM64AQ5_ppgs6RolwJ4w</t>
  </si>
  <si>
    <t>LOVE this place (both locations). I don't want to go on and on about every detail, but just trust that you will get great quality food for super cheap. The staff is also really kind and awesome. Burritos are the size of your face and churros are to DIE for.</t>
  </si>
  <si>
    <t>great,cheap,kind,awesome,your,</t>
  </si>
  <si>
    <t>xe8M3cBXDPcNHLG9zrPEVg</t>
  </si>
  <si>
    <t>IkilcGqiN3_sQk-VvnoAeg</t>
  </si>
  <si>
    <t>Cool restaurant! It's nice that you don't need a reservation and they place you and serve wine as you wait! Very chill atmosphere, and good wine selection!</t>
  </si>
  <si>
    <t>Cool,nice,good,</t>
  </si>
  <si>
    <t>dc5KOQbsLHQDAGMTOJpMyA</t>
  </si>
  <si>
    <t>Kp8SRWesaJCjZnsjMMy7mg</t>
  </si>
  <si>
    <t>Always go there for lunch with my coworkers, we love this place! for me this is the best smoked meat in mtl! oh except it's not really in mtl....either way it's good food large portions and reasonable prices!</t>
  </si>
  <si>
    <t>my,best,good,large,reasonable,</t>
  </si>
  <si>
    <t>OJeCMcA_Qiuf8Y3EmP-emQ</t>
  </si>
  <si>
    <t>YgbDPdxiob2rSH2NIM0tsQ</t>
  </si>
  <si>
    <t>Been here a few times, good hearty breakfast and very friendly staff. I always get one of the skillets, last time I had the steak one, would not recommend that you get this one it was like boiled chewy meat... yeah.... Other than that great place definitely recommend it.</t>
  </si>
  <si>
    <t>few,good,hearty,friendly,last,chewy,Other,great,one,one</t>
  </si>
  <si>
    <t>wkNodfdWGP6gf_IRND9QPQ</t>
  </si>
  <si>
    <t>JLUhgZsua28LResDAd4OXQ</t>
  </si>
  <si>
    <t>Really enjoyed this bar on a sat night! Went here for one drink, the bar tender was chill, made great drink recommendations, I was feeling the musick, and so ended up staying for three more! The bar is cool not as crowded as you expect on a sat night old port but good crowd and nice drink selection. Overall chill atmosphere and quality peeps.</t>
  </si>
  <si>
    <t>sat,great,more,cool,sat,old,good,nice,Overall,one,three</t>
  </si>
  <si>
    <t>4R63p6ikvWzP-FSkpmx8xw</t>
  </si>
  <si>
    <t>cf7iPSTL1ePxTx6P3Ch0lA</t>
  </si>
  <si>
    <t>Ughhh is a no for me! The sushi is ok, mtl all you can eat quality, but the price is not right. For the same price you can get far better. I got the sashimi plate they don't let you choose what fish is on it, and the selection on the menus is quite limited. The sashimi was a bit dry so... It wasn't cut fresh and was prob sitting out... I would skip this one!</t>
  </si>
  <si>
    <t>ok,right,same,better,sashimi,limited,dry,fresh,prob,</t>
  </si>
  <si>
    <t>c6zQinz9_HUVSORNon_z8w</t>
  </si>
  <si>
    <t>1lLJDy73uBp_I2LJ0B0Fkw</t>
  </si>
  <si>
    <t>Nice place, no cover, good music and beautiful people! Line was a bit long, but if you get bottle service you can skip that! It's has a chill friendly vibe, good place to go dance and unwind without drama!\n\nAlso check this spot out on a Tuesday, its fun ladies night, except the music was thumbs down.</t>
  </si>
  <si>
    <t>Nice,good,beautiful,long,friendly,good,its,fun,</t>
  </si>
  <si>
    <t>sSd1QBxiU4LEWq11bxITLQ</t>
  </si>
  <si>
    <t>So this place is pretty nice, same owner as baroco next door but just not as quite as amazing.  Food was delicious and you can tell the ingredients are top notch. Good atmosphere and good ambiance as well!</t>
  </si>
  <si>
    <t>nice,same,baroco,next,amazing,delicious,top,Good,good,</t>
  </si>
  <si>
    <t>X4O0iWBTjXpExVcRMeQjmA</t>
  </si>
  <si>
    <t>yAmQ2fRdpBj5Wi3GT8XzWg</t>
  </si>
  <si>
    <t>OK so I have been these four tresses Nelligan, William Gray, Place D'Armes, and Sur L'Auberge. \nThey are all within 5min walk of each other and all almost the same, I wonder if they are operated by the same company? \nHere is my dilemma, the settings are great for all of them nice view and good ambiance, the food and drinks however severely lacking especially for the price! So I am ranking Neligan as the best (4 stars) - best drinks and ambiance! The other 3 all get three stars because...15 dollars a drink and it tastes like they poured a premade cocktail mix... and the food is very lacking $20 dollar lobster role on a chewy dry hot dog bun with little scraps of lobster claw! Although I should say that the drinks and bartender quality is better at Neligan and so is the ambiance!\nI will post the same review for all four places.</t>
  </si>
  <si>
    <t>other,same,same,my,great,nice,good,best,best,other,lacking,dry,hot,little,better,same,four,5min,4,3,three,15,20,four</t>
  </si>
  <si>
    <t>xqTpfgkbCE5zR4a-URzRSQ</t>
  </si>
  <si>
    <t>Dl3ty7Rt2WeBIAUoBF0EXg</t>
  </si>
  <si>
    <t>I really enjoyed the food here, but I only came for brunch! They had a super simple eggs sunny side up with potatoes and sausage but it was done really well. \nDefiantly a go!!!</t>
  </si>
  <si>
    <t>super,simple,sunny,</t>
  </si>
  <si>
    <t>uH1292Ks5EKJcjfk7I51aQ</t>
  </si>
  <si>
    <t>FNCwfNvmZhIMzuoYwUUdoA</t>
  </si>
  <si>
    <t>Been here a bunch of times, they have excellent drinks! The ambiance is nice makes you feel like you're in California. Can't wait to come here in the winter. \nYou should get their mescal drink, can't remember the name but its dope!</t>
  </si>
  <si>
    <t>excellent,nice,their,mescal,its,</t>
  </si>
  <si>
    <t>ZSpDLRWGO3BYfpr2l54fnQ</t>
  </si>
  <si>
    <t>rhG-H3PNvMtuNdaKFcRwjg</t>
  </si>
  <si>
    <t>My favorite bagel place. Whether you want their bacon\/egg\/cheese breakfast bagel or just a bagel with cream cheese - this place is fast, friendly, cheap and really, really good. They are so friendly, the place was clean and I got my bagel fix, I will be back and back and back!</t>
  </si>
  <si>
    <t>My,favorite,their,bacon\/egg\/cheese,cream,fast,friendly,cheap,good,friendly,clean,my,</t>
  </si>
  <si>
    <t>l7po-y_ri_hVzzQxjDeH_Q</t>
  </si>
  <si>
    <t>Z5i06lMoPQ1_vsziqEI83g</t>
  </si>
  <si>
    <t>This is the closest grocery store to my house. I like it. It's always very clean and everyone is very friendly to me. I even asked the produce guy to help me find a good watermelon and he gave me a full demonstration, it was quite funny and the melon was sweet! The only downfall is the parking lot is too small -- crowded and tight; clean though. There is a Starbucks inside and a bank, sorry I forgot what bank but it's not Wells or BoA. I also like this store because of their extensive wine selection.</t>
  </si>
  <si>
    <t>closest,my,clean,friendly,good,full,funny,sweet,only,small,crowded,tight,clean,their,extensive,</t>
  </si>
  <si>
    <t>5NagpPZHlt5IP0daX97vDA</t>
  </si>
  <si>
    <t>1K2D2wsxprU54FpkeDZTiQ</t>
  </si>
  <si>
    <t>Karen is the BEST in the business when it comes to micro-blading and permanent eyebrows. If you are lucky enough to be squeezed into her life, do it. Do not wait. I was so worried first off I have NO tattoos at all on my body. I had one surgery that left me traumatized so I usually NEVER volunteer for anything painful. But I kept watching Karen's work on Kingz Tattoo Parlor Instagram (I have never met her before). I finally asked them a question or two about the procedure (I wanted eyebrows so bad all my life). I finally scheduled the appointment and just wow. Here I am all worried that I'm going to end up with a 1980's eyebrow that looks like a huge comma on my face w\/a sharpie but NO Karen measures it out so precisely, it's not what kind do you want or where do you want them, it's a mathematical equation for Karen. She listens to you, shows you arch types, you tell her what you're looking for and she starts to measure, use string and a ruler, hell I don't know what it was my eyes were closed but before long - I had the most beautiful eyebrows I have ever seen. I have NEVER had eyebrows and now, omg - I never want these to go away. I will keep them forever and I will haunt Karen wherever she goes, she is MY EYEBROW girl! Karen knows eyebrows. Go get ya some. I have had two friends, after seeing mine on FB, drive from Phoenix to see Karen she's that good. Thank you Karen! One more week and I'll text you my healed pic.</t>
  </si>
  <si>
    <t>micro,permanent,lucky,her,worried,my,that,painful,bad,all,my,worried,that,huge,my,mathematical,arch,my,beautiful,MY,good,more,my,one,two,1980,two,One</t>
  </si>
  <si>
    <t>qyd2KubQtUduLdHloGhdmA</t>
  </si>
  <si>
    <t>uqo0qY32KN0wyzsB30hB5A</t>
  </si>
  <si>
    <t>Sometimes you just need Denny's :) hopefully you'll get served by Karen she's a treat. The food was good, your basic bacon and eggs :) yum and free cake this week for their anniversary. Can't beat that!</t>
  </si>
  <si>
    <t>good,your,basic,free,their,</t>
  </si>
  <si>
    <t>UIUhoN1hgrdASAhVcsqxTA</t>
  </si>
  <si>
    <t>vl1x2-0kJ8Njh_EsKarTRw</t>
  </si>
  <si>
    <t>Never again. If I could give them a -3 I would. Gauging me for $175 a month for TV and internet (no premium channels at all) while they offer new customers $60 for a faster internet, more TV and phone or home security their choice for SIXTY a month!! Here is me, barely hanging on at $175 watching garbage TV and surfing far slower than a new customer using an antiquated modem that they are renting me. I noticed it when my bill went up, so I stopped to look and they had removed a $15 loyal customer credit because it \expired\! I have been a customer of Cox for over 20 years and they remove the loyalty credit? What am I over loyal? So I take my cable TV box and cable modem (that I have rented for $8 for close to 5 years at a tune of 400% markup yet never owned) and I am standing in line at this place when I hear them signing up a new guy. They offer him for $60 a month more channels than me, faster internet then me and either phone or home security ....and I am paying $175 for tv and internet? What the hell is going on with this company? I could not be happier to be free of their cable box and cable TV garbage. Now I am using a torrent TV, Apple TV and Netflix with NO COMMERICALS mind you. I am just disgusted, disappointed and feel totally gouged. So my closing bill? $195 ...........bastards.</t>
  </si>
  <si>
    <t>premium,new,faster,more,their,new,antiquated,my,loyal,loyal,my,new,more,happier,free,their,torrent,disappointed,my,175,60,175,15,20,8,5,400,60,175,195</t>
  </si>
  <si>
    <t>r66sX9ZM4Zr0NXP-gBiw0w</t>
  </si>
  <si>
    <t>lMYs3z3Y7977TVMn6OWObA</t>
  </si>
  <si>
    <t>Oh this place, wow. I suppose it will do the job in a pinch but quite honestly it seemed to be like a 50 year old Denny's. The furniture and surroundings seem to be very dated. The dÃ©cor is supposed to be the inside of a cabin in the woods. I just got an odd vibe from this place. The food was just okay, I had scrambled eggs with cheese, onion, spinach. It was good although I ate about half of it. Everything was just plain and nothing special. I would go here if I had to but I would not go out of my way to eat here, sorry.</t>
  </si>
  <si>
    <t>old,dated,odd,okay,good,plain,special,my,50</t>
  </si>
  <si>
    <t>PFC8bIZRFkrTAj_-a1LjzA</t>
  </si>
  <si>
    <t>qLO9ES3-mKJrodFO1mzgOg</t>
  </si>
  <si>
    <t>Very clean Taco Bell in a good part of town. I drove through and was in\/out within 5 minutes. I did a gut bomb, I admit. I had a burrito supreme, regular taco, and plain iced tea. The only wish I have is to all burrito makers: spread the ingredients out. We all must know by now that Taco Bell doesn't do this too well. I get one big bite of sour cream and then it's gone, no more sour cream throughout the burrito :( sad face! It was all fresh, it was all good, it filled me up and I'll be back in a month. Thank you.</t>
  </si>
  <si>
    <t>clean,good,burrito,regular,iced,only,burrito,big,sour,sour,burrito,sad,fresh,good,5,one</t>
  </si>
  <si>
    <t>6Dj1m7J4DOpD1LZHZEq-nQ</t>
  </si>
  <si>
    <t>xKQVtEWiPK6hq0DljVnAfg</t>
  </si>
  <si>
    <t>I have been here before for myself and this time was for my brother. Everyone was very professional and very nice. It did take about three hours to finally see a doctor but it wasn't for lack of hustle. This place was busy when we were there. The staff did great, everyone was nice and the security guard was nice too. I would go back to this place for sure, especially since St. Rose on St. Rose is even busier. Thanks to the staff at St. Rose de Lima xoxoxo you patched my brother up and got us on our way.</t>
  </si>
  <si>
    <t>my,professional,nice,busy,great,nice,nice,sure,busier,my,our,three</t>
  </si>
  <si>
    <t>kGgeQNo55KTICt4hSjstkQ</t>
  </si>
  <si>
    <t>BLQYe5wAaiq_Bqu_7P8CTA</t>
  </si>
  <si>
    <t>This is my local craft store. It's got a clean parking lot, clean sidewalks and it's clean on the inside as well. They have everything crafts you could ever need and also a custom framing section. I paint so I get all my acrylics, brushes, mod podges and polyurethane (glossy spray) here. Although they lock up the glossy spray, when you want it they have to unlock it and the girl will take it to the register and by the time you get to the register you forget and the cashier doesn't know it was yours so you leave without what you went there for and then you either go to Walmart where they don't lock up the glossy spray or order on Amazon. So, for most basic items this is a great store. If you can find Michael's coupons they really help you can end up walking out of here paying $50 for craft stuff if you're not careful. They have coupons all the time for 20% off just google them :) And Michael's it time to go with the times: people don't lock up the spray anymore, only you :) thanks!</t>
  </si>
  <si>
    <t>my,local,clean,clean,clean,all,my,mod,glossy,glossy,yours,glossy,most,basic,great,careful,all,50,20</t>
  </si>
  <si>
    <t>SxsA2SXSnAIbPdhhaqkiQA</t>
  </si>
  <si>
    <t>CoYJ-GPyueDPnp91fmPu9A</t>
  </si>
  <si>
    <t>I had never been to a Dunkin' Donuts so I thought I'd see what I was missing. Ahh the donut case is far behind the counter so you can't get up to it and see the donuts :( they are about 15 feet away. I guess you kind of have to know what you want, well you can see them from afar so I'm like \I'll have the pink one!\ It was strawberry cake with strawberry frosting and sprinkles, what more could I want? It was very fresh for being in the afternoon and I appreciated that. I had coffee, of course, it tasted great. It was a a good experience although nothing special to return for in the future.</t>
  </si>
  <si>
    <t>pink,more,fresh,good,special,15</t>
  </si>
  <si>
    <t>RESsuO4t3U9mtyiW4OWu3g</t>
  </si>
  <si>
    <t>WKCmhNrD-01wmaKO34oPbw</t>
  </si>
  <si>
    <t>Food was what I expected, but slow service. Probably last visit to this location. Previous visits were same slow experience.</t>
  </si>
  <si>
    <t>slow,last,Previous,same,slow,</t>
  </si>
  <si>
    <t>eU7Y5Es4hq2kCyjVudiNhA</t>
  </si>
  <si>
    <t>Xg7Gt8vlSPxSypDQQSVsAA</t>
  </si>
  <si>
    <t>Great family meal tonight, first time here will not be last. Great menu, had the tres tacos, many choices. Oscar was a great server.</t>
  </si>
  <si>
    <t>Great,first,last,Great,many,great,</t>
  </si>
  <si>
    <t>ugRfpDLW9DiwsUyJrTfUMQ</t>
  </si>
  <si>
    <t>Love to go to this place. Large servings, tried the meatball pho, that's my new favorite. Put the heat to your meal to open sinuses!  See ya soon.</t>
  </si>
  <si>
    <t>Large,meatball,my,new,your,</t>
  </si>
  <si>
    <t>Y5l1kG65AvZ8O4mB3I_ppw</t>
  </si>
  <si>
    <t>XJ4jLH1yqdrpPFpz7bpJhw</t>
  </si>
  <si>
    <t>Just purchased a Temperpedic from this location. Skitch was our salesman. His product knowledge of the different brands and types was excellent.  We had many questions and he patiently answered all of them. This is our second purchase from Mattress Firm and we will buy from them again in the future.</t>
  </si>
  <si>
    <t>Temperpedic,our,His,different,excellent,many,our,second,</t>
  </si>
  <si>
    <t>j_3zP222rzLxeWDsnKhvnA</t>
  </si>
  <si>
    <t>nqxd7hDwD1UuS1NBDveCQw</t>
  </si>
  <si>
    <t>We use Carolina Appliance Serv. whenever we need a repair.  They responded today for same day service and were on time.  Bill came in evaluated and fixed the problem in no time.  Great fast service.  Thanks.</t>
  </si>
  <si>
    <t>same,Great,fast,</t>
  </si>
  <si>
    <t>PbuZYlW4o8_OUlvwg07J2w</t>
  </si>
  <si>
    <t>I6Xa5eF9Jv9VM6ms_dkY8A</t>
  </si>
  <si>
    <t>Tried this place for the first time and it will not be my last time.  They had an appetizer of spicy wings suggested by the server glad I took his advice.  The crazy lasagna small portion was to die for.  Hefty serving for the small dish, still took a lot home. Our server Ernesto was great.  Nice atmosphere and there was a line to get in when we were leaving.</t>
  </si>
  <si>
    <t>first,my,last,spicy,glad,his,crazy,small,small,Our,great,</t>
  </si>
  <si>
    <t>bd1mvlu9ljdJVKEplv5uiA</t>
  </si>
  <si>
    <t>X9ZxpDLM1WlS36C2RwVaUA</t>
  </si>
  <si>
    <t>Had to pick  to go today for lunch, great Que as usual from R&amp;R.  Small tray is plenty of food.  BBQ, slaw, and hush puppies.  Fast service!  Thanks.</t>
  </si>
  <si>
    <t>great,usual,Small,hush,Fast,</t>
  </si>
  <si>
    <t>xz-rU_u9ZqVS8B3n_HegPg</t>
  </si>
  <si>
    <t>cTudgI-2jn-GlnZUmULy5Q</t>
  </si>
  <si>
    <t>This place is good for breakfast and coffee. Very consistent every visit.  They seem to always have a line, but it goes quickly.  I tried the smoky brisket, pastrami, egg and cheese on an everything bagel.  Thumbs Up!</t>
  </si>
  <si>
    <t>good,consistent,smoky,</t>
  </si>
  <si>
    <t>qqMN0Z1PeODdCEWTpP5PBA</t>
  </si>
  <si>
    <t>LlSehKBi-vx0TE5x2Q4R_w</t>
  </si>
  <si>
    <t>Thumbs up!  Good food and atmosphere.  The manager\/owner welcomed us and told us about the restaurant concept, menu, and Korean food details.  We had a great server who was very attentive.  We tried the spicy chicken wings, Kimchi, Korean tacos, and Bonchon wrap with soy garlic chicken.  Had plenty to bring home for left overs.  Everything we tried was excellent.  We will be back.</t>
  </si>
  <si>
    <t>Good,Korean,great,attentive,spicy,Korean,garlic,left,excellent,</t>
  </si>
  <si>
    <t>nLOxb6-INjs3KDzyq3CICQ</t>
  </si>
  <si>
    <t>FrfzI901uS2bU2kgUkqaVw</t>
  </si>
  <si>
    <t>2nd time here.  Love oysters and seafood.  Great atmosphere and location.  Lots of locals visit here.  Try it when in Charlotte</t>
  </si>
  <si>
    <t>2nd,Great,</t>
  </si>
  <si>
    <t>rxMNJGAqwzake_8WtIvGNQ</t>
  </si>
  <si>
    <t>Mq1_dvcg5mbeplEmCEoUtQ</t>
  </si>
  <si>
    <t>This place is bad, real bad..... you are better off making your own pasta at home!! save your money it is also VERY expensive.  they must have the pasta sitting in warm water because it was so overcooked and slimy , they dont even cook it fresh to order????? we all know that pasta cost pennies per serving. I just hate when expensive restaurants try to fool the public. i will never go back</t>
  </si>
  <si>
    <t>bad,better,your,own,your,expensive,warm,fresh,expensive,</t>
  </si>
  <si>
    <t>N2xJn-c9CjTd1LuyKN5tuA</t>
  </si>
  <si>
    <t>EWbNTPW0co_X4lZRB-QTLQ</t>
  </si>
  <si>
    <t>After trying the terrible food and  over prices lotus of siam( which i will never go back...) iw as hesitant to try another thai place, this place IS awhole in the wall BUT the food is fresh . so give it a try you will like it</t>
  </si>
  <si>
    <t>terrible,which,hesitant,thai,fresh,</t>
  </si>
  <si>
    <t>0JBuJpFQvt7lDwv9ScOcHw</t>
  </si>
  <si>
    <t>Ax2JxfCUjfBkRxcqfA4QLw</t>
  </si>
  <si>
    <t>this is close to me soooo I thought I would try a shopping trip here\n;   it is small but they mustve cleaned up the place because it was clean and cozy.\nsometimes smaller is better, I got the best pears, best granola, best orange juice,\nbest home made peanut n almond butter, and then bought a pulled pork sandwich to go\nfor dinner with a side of their macaroni and cheese.... tastes very very home made !!\ntry this strore you will find some yummy goodies !!! :)</t>
  </si>
  <si>
    <t>close,soooo,small,clean,smaller,better,best,best,best,orange,juice,\nbest,their,yummy,</t>
  </si>
  <si>
    <t>eBRTq1FdZc4f57Qk20hgRw</t>
  </si>
  <si>
    <t>ylYjgqY94UdyWCKNih2EwA</t>
  </si>
  <si>
    <t>I agree with JD, the prices are low...... and the quality is lower.. I bought a duffel bag for my friend for $24.00 , it was soooooo cute with owls,   but it broke sooon after :(\nIm went to Macys at the fashion show, I bought her a duffel bag for $120.00 with cute flowers, its lasted over a year and still going strong, brand is Olivia and Joy. this store does have cute stuff, but beware , I would spend alot more $$ for quality and some jewelry that will last, i luv the Betsy Johnson at Macys !! cute n great quality</t>
  </si>
  <si>
    <t>low,lower,duffel,my,cute,duffel,cute,its,strong,cute,more,that,cute,great,24.00,120.00</t>
  </si>
  <si>
    <t>0IVEGXQQi1ccmCvrsSTWYQ</t>
  </si>
  <si>
    <t>X1NrsMUbGgi0qEW3TojqfQ</t>
  </si>
  <si>
    <t>I stumbled upon lush about 2 months ago.... bought their shampoo bar, retread and American dream conditioner, 6 bath fizzes, facial cleanser, chocolate face mask, my sister bought items also. The results: WE LOVE LUSH!! all products made our hair, and skin so so so much softer ! the shamppo and conditioner are the best I have ever used ! (ive tried them all) nothing compares to the quality of lush products, I went back the other day for more! Jordan is the best employee! he knows every product and answered all of our questions professionally and he is very knowledgable. I went to lush.com to give him a shout out but no where to? is the store too small? NO WAY.... (that mall charges the highest rent !!!) Lush is an all around winner ! I will go back to take my mom, my aunt, my niece.............</t>
  </si>
  <si>
    <t>lush,their,American,facial,my,our,softer,best,lush,other,more,best,our,knowledgable,small,highest,my,my,my,2,6</t>
  </si>
  <si>
    <t>tIpipVoBM_qP66NiXA1ZqA</t>
  </si>
  <si>
    <t>PQER4ba8Q0zqB1G2QiXamQ</t>
  </si>
  <si>
    <t>If you are in the mood for down home cooking this is the place, I have ate hear about 10 times, every meal is so large you have to take half home for lunch the next day, very busy on Sunday mornings, their burgers are yummy, sandwiches yummy, soup yummy !! if youre up by west Tropicana stop by . and check out the cute bear stuff, oh I almost forget: The shakes are yummy !!!!</t>
  </si>
  <si>
    <t>large,half,next,busy,their,yummy,yummy,yummy,west,cute,yummy,10</t>
  </si>
  <si>
    <t>gUf48BfvFeytZ0Dpabh0nQ</t>
  </si>
  <si>
    <t>PbyqDJf815zRn-7p6vYpAQ</t>
  </si>
  <si>
    <t>hi, we went here dec. 18th , a party of 8, i agree with the other yelpers their burgers are WAY below avarage..... for the price $12.00 to $16.00 they are very small with a very very small patty, who caRES IF THE BUN HAS A \u\ ON IT???   THE BUN WAS RIGHT OUT OF A BAG :(  the fries are $8.00 extra, theyre soggy, the onion rings are $10.00, the batter was thick, cold and soggy, very gross when you bite into one. one person ordered their chicken wings, very soggy with icky sauce... Why is everything so soggy ???? the patties had no flavor, the green chile buger was awful,  they also charge $3.50 per pepsi NO FREE REFILLS, ice teas? $3.50 NO FREE REFILLS.... you dont find out until you get the bill...... bad restaurant policy :(  everyone in our group said they were the worse burgers they ever had !! save your money......... yes......... we did order their apple dessert..YUCK...............right out of the micro wave.. the crust was tough and chewy... what a disappointment....weve never been to another location and sure wont...for VEgas??? terrible save your money:(\n\nfyi: for a third of the price Smashburger has a great, tasty buger!!</t>
  </si>
  <si>
    <t>other,their,small,small,RIGHT,extra,soggy,thick,cold,soggy,gross,their,soggy,icky,soggy,green,awful,FREE,FREE,bad,our,worse,your,their,micro,tough,chewy,sure,terrible,your,great,tasty,8,12.00,16.00,8.00,10.00,one,one,3.50,3.50</t>
  </si>
  <si>
    <t>BOzcsr9s5foYKUmMu1Pjqg</t>
  </si>
  <si>
    <t>XhUec_6-kgPy1_ZYUrzvPQ</t>
  </si>
  <si>
    <t>hi, went to anthonys last thurs. night with a party of seven. We were celebrating an anniversary , we all dressed up to the nines ! ! wanted to have a fun nite out ! \nthe food is good, very high end .  2 of us ordered the prime rib, 2 others ordered filet, 3 others steak, plus apps of sashimi, tator tots, mashed potatoes, \nspinach, lobster bisques for all, they do charge extra for everything... so watch out,\nwe sat outside it is a nice view..... now the bad part... our waiter, Fabio. I don't like to be disrespectful to our food servers here in Vegas cuz they do work hard, but Fabio is\nvery rude, rushed us during our ordering, did not want to explain the specials after my uncle asked a question, he said he did not know, did not bring our drinks until after our dinner was served by someone else, he was very rude when we asked for another martini and never brought it. he also did not bring water until we asked four times cuz we passed on the bubbles water, he also tried to take out plates before we were done ! the place was empty, three times he wanted to take my plate with food on it ...jeeeez..... Anthonys please he needs more training on how to treat customers :(</t>
  </si>
  <si>
    <t>last,\nthe,good,high,prime,sashimi,extra,nice,bad,our,disrespectful,our,rude,our,my,our,our,rude,empty,my,more,seven,2,2,3,four,three</t>
  </si>
  <si>
    <t>fFRjquQZa0LDAmViqfMGOQ</t>
  </si>
  <si>
    <t>whoa......after hearing about this place and reading the reviews, my sister, brother in law went to Popcorn Girl... i have no idea what the great reviews are about! the strawberry cheescake, the lemon pie, cake batter, peppermint, all taste disgustingly artificial, and a guy was mixing popcorn in a trash bag... jeez at least hide that from customers. they are friendly borderline fake, trying to convince you that everyone luvs popcorn girl and you have to luv it to ! we say: NO WAY ! after trying and spitting out those gross flavors, we moved to the cheese varieties, very dry, very grainy, very rancid,some were a bit mushy. the fake flavors are very cheaply made and that reflects the taste of these gross popcorns. be careful with the caramel, my brother in law said it was very hard, very hard to chew, basically inedible..watch out for your teeth!  i would not try that i was done with this place. save your money for a better snack and do not give this as a gift, it will break their teeth !</t>
  </si>
  <si>
    <t>my,great,artificial,least,friendly,fake,popcorn,gross,dry,grainy,mushy,fake,gross,careful,my,hard,hard,inedible,your,your,better,their,</t>
  </si>
  <si>
    <t>L5xmJu1wxS42mkBbxMrDQw</t>
  </si>
  <si>
    <t>y8d90Pt16Nip-B5UXWBP-w</t>
  </si>
  <si>
    <t>a group of six of us went to check out yard house for dinner.... each meal was delicious! the pastrami sandwich with jalapeni sauce is great, as  is the cobb salad, the steak salad, the kale\nsalad , the calamari! we shared all our appetizers, each one had tons of flavor, i have eaten sashimi everywhere in Las Vegas.. this is the best sashimi, so yummy, i ordered two, their chefs are truely chefs who know how to combine flavors with many different ingredients. \ni also ordered the sea bass, cooked to perfection, flaky, moist with lots of flavor, they place it on yummy vegies with rice, the ribs were tender with great sauce, now the martinis: lots of flavor and alcohol, im not a drinker but the apple martini was tart , sweet and gave me a buzz, one was enough, my other friends had other martinis and</t>
  </si>
  <si>
    <t>delicious,great,all,our,sashimi,best,sashimi,yummy,their,many,different,flaky,yummy,tender,great,tart,sweet,enough,my,other,other,six,two,one</t>
  </si>
  <si>
    <t>yh4Cce34-WU2o3nKqH9soA</t>
  </si>
  <si>
    <t>-T_cG-7YFFvD3Cdu3v4ZYA</t>
  </si>
  <si>
    <t>tWiFat101ID5w_wgAPMXhA</t>
  </si>
  <si>
    <t>I no longer eat meat but when I did, this place was a yummy treat! Footlongs, regulars, all beef, specialties...corn dogs, onion rings, fries. And lots of toppings! I can't say that eating here would change your life but it's a fun place to eat and it definitely shakes up having  regular hot dogs at home with mustard. They have lots of yummy fresh toppings (big pickle slices, kraut, tomatoes, chili, cheese, peppers, etc...) and they cook them right in front of you. Best part....super super cheap! I hate going to a hot dog place that costs a fortune...where you might as well have gone to a sit down restaurant. Ted's is very tastey; thumbs up!</t>
  </si>
  <si>
    <t>yummy,your,fun,regular,hot,yummy,fresh,big,Best,cheap,hot,that,tastey,</t>
  </si>
  <si>
    <t>AdTH__zoOtY5VSl2PaScww</t>
  </si>
  <si>
    <t>W2CzAePJakvARgoQuohbOA</t>
  </si>
  <si>
    <t>If you are reading a review on In-N-Out...I am slightly worried that you have been living in some sort of underground shelter for way too long. Then again, you may just be looking to see what items to order to shake up your current order. So here's my favorite: grilled cheese...yes, they make grilled cheese at In-N-Out and they are oh-so-good! If you order just a grilled cheese it will come exactly like the cheeseburger minus the meat; they throw on all the same toppings. You can also order a grilled cheese-plain. This will be the toasted buns with a cheesy center of wow! I like to get one of each, one plain, and one regular minus the sauce and sub regular onions for grilled onions- so in a sense, animal style minus the sauce. :-) I also like their fries. I will get them animal style minus the sauce. You end up with a box of fries with melted cheese and grilled onions. So good! And the bottom half usually doesn't have toppings so you also get some plain fries. Wash it all down with a coke! All American Yumminess!</t>
  </si>
  <si>
    <t>worried,underground,your,current,my,good,all,same,plain,plain,regular,regular,their,melted,good,bottom,plain,one,one,one</t>
  </si>
  <si>
    <t>gkGOZxBAhEFGjUUrIpgcfg</t>
  </si>
  <si>
    <t>CcTvk2-unBwmAZmU3PlKww</t>
  </si>
  <si>
    <t>I don't know why people think that just because a sandwich place slices your meat for you that it automatically makes it more fresh and delicious. I highly disagree. Is it a nice touch for a restaurant to cut the meat and cheese fresh, sure I guess. What does this mean for you though? Sometimes less meat\/cheese as well as a longer wait in line. I'm not saying I hope the sandwich places I like cut everything a week in advance, I would hope that they just prep in the morning. This sub shop is beyond mediocre. I have eaten here two or three times and it's only because it is so close to work and I didn't have enough time to make it to a better place. Not to rip on these guys but money is money...I like to spend mine where I actually really enjoy the food and it's a treat for me to eat there. I don't get that from here. This is on the same level as Cousins for me...they're both food if you're hungry but they are lower grade sandwiches for the same price as really delicious ones.</t>
  </si>
  <si>
    <t>your,fresh,delicious,nice,fresh,sure,meat\/cheese,longer,mediocre,close,enough,better,same,hungry,lower,same,delicious,two,three</t>
  </si>
  <si>
    <t>mP8GtvUjE_Bat7mBcy0Dtg</t>
  </si>
  <si>
    <t>KDrjRiRuLgTx4ZzQL7lHvQ</t>
  </si>
  <si>
    <t>These guys are awesome...they are really speedy and always friendly. Prices are pretty good and I like that I can get tracking for my packages. I don't think I've ever had to wait in line here.</t>
  </si>
  <si>
    <t>awesome,speedy,friendly,good,my,</t>
  </si>
  <si>
    <t>32gMWnSR8osgN8DbfTwFfw</t>
  </si>
  <si>
    <t>Be prepared for a very very very long wait and don't come hungry. What? Don't come hungry when you're coming out to eat breakfast? Exactly! Wait time may be 2-3 hours so please do yourself a favor and snack or eat light before you come. So what tempted a Tempe girl to come out to Phoenix to eat at Matt's Big Breakfast...Triple D DUH! Haha...Diners, Drive-Ins, and Dives with Guy! He's the man! Who doesn't love him? I'm sure many people are stalking his eating stops. So cool, they have his face stenciled on the wall. \n\nOkay, so you get here and it's so teeny tiny that there's just a little stool with a waiting list. Write your name down and feel free to take off for a bit. Walk around downtown...bring board games...don't plan on just waiting outside because #1. There may not be anywhere to sit and #2. Your bottom will be very sore from sitting so long. This restaurant is in an old lobby of an old motel. You know, the old motels with the little detached lobby the size of a one car garage. I would not recommend bringing a group here...they will not be able to fit you. If you're not up for the experience but would like to try the food, they do have carry-out as an option and it will probably only take 15 minutes or so. Once you finally get seated you can't help but wonder, how oh how do these people work in this tiny room all day? Man! It is t-i-n-y! Okay, so now that I have stressed how small this place is (tiny) lets move on. :-) I ordered what Guy ordered, The Chop and Chick. A pork chop with eggs. It comes with toast and your choice of hash browns or home fries. The chop was smaller, not life changing, but very tasty...it had great seasoning. Only $8 too. Home fries were a five out of five. Very good! No soda machine here...they sell RC Cola by the can though. $1.25 a can...My Dad had the griddle cakes and he said that they were the best pancakes he's ever had. So funny because we talked to a waitress and she said it's just a regular batter but my dad is a pancake connoisseur and he loved them! Overall, yummy food, great prices but the wait is just way too long to make this a regular spot. I would eat here again but would definitely take it to go...maybe even eat outside where everyone's been waiting for hours.</t>
  </si>
  <si>
    <t>prepared,long,hungry,hungry,Triple,sure,many,his,cool,his,tiny,little,your,free,Your,sore,old,old,old,little,detached,able,tiny,small,tiny,your,smaller,tasty,great,good,My,best,funny,regular,my,yummy,great,long,regular,2,3,1,2,one,15,8,five,five,1.25</t>
  </si>
  <si>
    <t>UxnNNsighs7tjXhOCaVobQ</t>
  </si>
  <si>
    <t>V3erF_OvXVcp1HgQiRLQ1g</t>
  </si>
  <si>
    <t>This location seems to dish out what Pizza Hut pizzas should be. They are good and consistent. Toppings seem fresh and the staff is friendly. This is a take-out one so they don't play around...no restaurant to go through, delivery is cheap too. Not my favorite pizza or gourmet by any means but when you're craving pizza, don't want to spend a lot, and have this so close...I order from here occasionally. As the three star rating says, A-OK.</t>
  </si>
  <si>
    <t>good,consistent,fresh,friendly,cheap,my,favorite,close,three</t>
  </si>
  <si>
    <t>x1TT4nL2ghEGrbSCTa3KGg</t>
  </si>
  <si>
    <t>3jllr8N45pz05Ygaw5ojrg</t>
  </si>
  <si>
    <t>The produce here is pretty good quality. I don't think I've ever had any problems. They usually have a few really good deals every week. I am kind of bummed that this place doesn't really have a deli or bakery like Sprouts though...I bet it would do really well. The prices are okay...depending on what you're there for. If you want to visit their healthy\/organic goods area for sauces, lotions, etc...it's around the same price range as Whole Foods. Like I said though, they usually have okay prices on veggies and fruits on special. I usually only pay a visit to Sunflower once every two or three weeks.</t>
  </si>
  <si>
    <t>good,few,good,bummed,okay,their,healthy\/organic,same,okay,special,two,three</t>
  </si>
  <si>
    <t>Zh5mDA24zaRJj3Aaufg1Gw</t>
  </si>
  <si>
    <t>g0sa5P1DQi0B12PBdHqAmA</t>
  </si>
  <si>
    <t>So I have been going to Pucci for years- since it was at a different location. What keeps me coming back? ****Genevieve Forkenbrock****! She is such an amazing stylist! Great with color, cuts, special occasions, and when I got married just a few weeks ago...she was the only one I would have trusted to do my hair! Go book with her- you won't be disappointed! She has a lot of experience and is always current on new styles and old. She was able to accomplish my old Hollywood style waves for my wedding hair- not many people could pull that off! \n\nThey will pamper you with you their amazing products, great wash and massage, and you can order drinks like iced tea, soda, hot tea, coffee, etc...\n\nI also for the second time saw Lauren Ballard for my wedding make-up, she was a lot of fun and very good at what she does. I have NEVER worn face make-up before (ex. concealer, powder, anything to cover up). She made it light and made me feel comfortable. She also really listened to what I wanted.\n\nStop by and see these ladies at Pucci!</t>
  </si>
  <si>
    <t>different,such,amazing,Great,special,few,only,my,current,new,old,able,my,old,my,many,their,amazing,great,iced,hot,second,my,good,light,comfortable,one,ex</t>
  </si>
  <si>
    <t>4siQhJBHZbWx9o-3QjRuaQ</t>
  </si>
  <si>
    <t>XEMoBJcgavYQxOrWM-YAvA</t>
  </si>
  <si>
    <t>Apparently there are new owners. I'm so sad and disappointed. The new employees don't seem as friendly and quality has gone downhill. The bacon in my bagel sandwich seemed like it was vegan cardboard meat. I was actually afraid to eat it and risk food poisoning. They also did away with the punch card all of the locals were used to. The bagels aren't as good. I won't be returning. I tried to call four times prior to posting the review to see if I could tell them about my experience but no answer. I used to eat here once or twice a week to pickup food for the whole family- just sad.</t>
  </si>
  <si>
    <t>new,sad,disappointed,new,friendly,my,cardboard,afraid,good,my,twice,pickup,family-,sad,four</t>
  </si>
  <si>
    <t>Q3XgC2wp3dTjyg2YD9wwdA</t>
  </si>
  <si>
    <t>_QkQMs5ZsM0jS5er75yrCg</t>
  </si>
  <si>
    <t>I cannot believe the hype this place is getting. I was so unbelievably excited to try this restaurant because the \See it Try it\ ladies always compliment this place like it is the best food you've ever tasted. Sadly I am guessing it is because they know them, get free food, or get kick back of some sort cause there is no way it is that good. Here is a totally honest review. Crepes- delicious (crepes always are)- problem with crepes...they are ridiculously overpriced! People, a crepe is a thin pancake that takes seconds to cook and have put together. They are charging up to $6 for a single crepe with some easy, slap on toppings. I am sorry but that is outrageous. When we ordered a few to try I thought the portion would be at least double for the price. We ordered kids mac'n'cheese...hmmmm...Kraft of course. So sorry, not impressed there. And we ordered a chicken sandwich. The restaurant was dead slow and it came out right away which means it was cooked ahead and re-heated or sitting in a warmer of some sort. The flavor I was hoping would save it but it was lacking. Overall, overpriced and mediocre. I am not trying to be mean- with all of the hype and overly fluffy reviews, I need to be honest so others have some clue before you spend money here. Would I come back? If a friend asked to meet for lunch here, I would not say no. I would come back but knowing what to expect. I am also more cautious of what the \See it Try it\ ladies say is great food.</t>
  </si>
  <si>
    <t>excited,it\,best,free,good,honest,delicious,thin,that,single,easy,sorry,outrageous,few,double,mac'n'cheese,impressed,slow,which,heated,warmer,overpriced,mediocre,mean-,fluffy,honest,cautious,it\,great,6</t>
  </si>
  <si>
    <t>YUt_eOPiMI8gnEXi78kKsA</t>
  </si>
  <si>
    <t>xSky00fcLmIXizfl84H_aA</t>
  </si>
  <si>
    <t>Not so pleased with their service.. it was slow and they didn't check up on us if we needed anything.. we only got two sides where usually there 3 or more and their kimchi didn't taste good its like the they just poured the spices on it right before they serve it it wasn't fermented.. I don't think I'll ne going back any time</t>
  </si>
  <si>
    <t>pleased,their,slow,more,their,good,its,two,3</t>
  </si>
  <si>
    <t>TqlkZZPD7zEFH0rrXWtbIQ</t>
  </si>
  <si>
    <t>iJ4JaJWm_0ZH4VBiGzad1Q</t>
  </si>
  <si>
    <t>Place has a lay back feeling. Food was good we ordered the full mountin which has poutine on the burger messy but so worth the mess. And my partner got the son of a beech  which had avocado, sun dried tomato and feta cheese all so good and we got the sides of sweet potato and onion rings.like I said the food was excellent but the pricing is a bit too much for two burgers and add on sides and one soda came up to $40. And the service they need to work on it a bit more there were only three tables and took a long time to get the waiters attention. Would I go back? I don't know just because it's expensive</t>
  </si>
  <si>
    <t>good,full,which,messy,worth,my,which,feta,good,sweet,excellent,much,long,expensive,two,one,40,three</t>
  </si>
  <si>
    <t>kZm6w1-CZPtN2QxU1HGvnQ</t>
  </si>
  <si>
    <t>xb0a9XiNMbdXo19WTOGHuA</t>
  </si>
  <si>
    <t>Slow service as in really slow and food wasn't what I was expecting thought it would be better and more selection especially for their price</t>
  </si>
  <si>
    <t>Slow,slow,better,more,their,</t>
  </si>
  <si>
    <t>J97oyqMf5fnxFLcrhlJ5Sg</t>
  </si>
  <si>
    <t>Jzy_ENGzkgDMOcECyiacoQ</t>
  </si>
  <si>
    <t>The food portion size here is Ã²k compared to other locations.. some day they have very friendly staff guess it depends on the day and how busy they get. I usually get the flashback breakfast or their roast beef meal which is very good..\nFlashback combo comes with 3 eggs 2 bacon 2 sausage and 2 pemeal bacon I usually change the pemeal into one sausage and 1 bacon so I get three of each and comes with taters I guess you would call them even if their photo show medallion potatoes and 2 pancakes which are always fluffy..\nRoast beef meal comes with sliced roast beef on top of a Texas toast smothered in gravy which I go crazy over and has side dishes of mashed potatos (or you can get fries or rice) I prefer the mashed potato and steamed veggies.. if you have a big appetite I suggest getting those two dishes  they will for sure make you full.. \n\nBut today I tried something different got there wimpys famous hamburger meal same like roast beef but minus the toast and come with a 6oz or 10oz burger with grilled onions on top.. and my boyfriend got the famous hamburger  with onion rings and a side of poutine..\n\nAgain depends on the day you come how busy and what mood the staff is in to get the really friendly service..</t>
  </si>
  <si>
    <t>other,friendly,busy,their,which,good,pemeal,their,which,fluffy,which,crazy,big,sure,full,different,there,wimpys,famous,same,top,my,famous,busy,friendly,3,2,2,2,one,1,three,2,two,6,10</t>
  </si>
  <si>
    <t>UD41mELT7_U8hTQcfvmFrQ</t>
  </si>
  <si>
    <t>Took a while for them to come take our order.. staff are friendly they move around quick.. I've noticed all locations are pretty busy and this location is busy as well I guess due to its in a mall. \n\nAfter our order food came out within 5min..\n\nWe ordered the super bowl congee which is good enough for 4- people depending on their appetite it has soft clam crab meat salmon shrimp and scallops..\n\nThe other dishes we got was the crispy Cantonese chowmein with assorted meat beef chicken bbq pork crab shrimp squid and few pieced of veggies.. \n\nThe taste is Ã²k they use alot of MSG in  their dishes though.. I don't know when the best time to come cause it seems they are always busy no matter what time.. and make sure once a server comes to you finish whatever you need to say cause it will take a while before they come back and check in you cause the people that bring the food to the table are in training..\n\nWould I go back to this place yes it is worth the money and fast service..</t>
  </si>
  <si>
    <t>our,friendly,busy,busy,its,our,super,which,good,their,soft,other,assorted,few,their,best,busy,what,sure,whatever,that,worth,fast,4-,chowmein</t>
  </si>
  <si>
    <t>yfkZT3uBwxY3K50OY71zBw</t>
  </si>
  <si>
    <t>Bp7Qj64Qr8jvj3r7WBtmSg</t>
  </si>
  <si>
    <t>Sam woo.. what can I say the service is very slow.. took at least 20mins before anyone paid attention to take our order and most of their servers don't speak English which is very hard of you do not speak their language.\n\nHeres what we ordered:\n\nChicken corn soup.. very heavy on the corn starch not really chicken and corn, it's more like corn soup with little strips of what seems to be chicken.. make sure to ask for soy sauce or hot sauce as it doesn't have much taste.\n\nCrispy beef chowmein.. came with few pieces of Chinese broccoli and slices of beef.. doesn't have much flavor again like the soup make sure to have soy sauce and hot sauce. Very sad to experience a crispy beef chowmein that lacks flavor since every Chinese place we go it's what we order since it's our favorite.\n\nBeef with mixed vegetables.. so far this had the best taste vegetables were not over cook and the first dish I saw that didn't have a bunch of cornstarch. I would recommend ordering this dish compared to the others.\n\nHere's where they completely lost all points with me we found a piece of hair in our crispy chowmein and the thing that bugs me we saw it when we were almost done.. I did inform their manager and he gave 10% which isn't really anything and he can't say that it was our piece of hair cause none of us has black hair so.. would I go back there again most likely not..</t>
  </si>
  <si>
    <t>slow,least,our,most,their,which,hard,their,heavy,more,little,sure,hot,much,few,Chinese,much,sure,hot,sad,that,Chinese,our,mixed,best,first,our,that,their,which,our,black,likely,taste.\n\nCrispy,chowmein,chowmein,10</t>
  </si>
  <si>
    <t>hQpMKXid6mTolzwZB5PFiQ</t>
  </si>
  <si>
    <t>68RJDN4urvs3i5-4EGeZBg</t>
  </si>
  <si>
    <t>I love my sweets especially when it involves waffles and ice cream.. but first let me start off by saying \n\nLOCATION;\nit has a good spot close to the mall coffee shop and restaurants and it's even close to chinguacousy park so you can walk off the sweets if the night is nice..\n\nSERVICE:\nthe waitress we had was very friendly the only issue really is it takes a long time to get noticed when you enter the cafe to even be seated we stood for 10mins just waiting to get a table.. they do take a very long time to take your order and make the dish so don't go here of your really hungry have a small snack first hehe..\n\nFOOD;\nBLUSH-MY sister fiance orderd this he changed the white chocolate to the strawberry sauce but they did forget so the added both when we brought it to the servers attention it was good had alot of strawberries \n\nAPPLAUSE-MY sister got this it was good it's like apple pie but with a waffle on the bottom.. has a nice caramel sauce can't go wrong.\n\nSPLITSONIAN- and for my son and myself cause we like strawberry and banana and who doesn't love Nutella drizzled over it.. I did change the ice cream instead of their honey vanilla I choose the white silk chocolate ice cream which was delicious..\n\nOverall it's a place with good dessert they just need to work on their timing and paying attention to their customers that are waiting</t>
  </si>
  <si>
    <t>my,good,close,nice,friendly,only,long,long,your,your,hungry,small,first,white,good,MY,good,nice,my,their,white,which,delicious,good,their,their,that,</t>
  </si>
  <si>
    <t>9UnomXdeyTHoJn63-pTseg</t>
  </si>
  <si>
    <t>6li0hNHDg5kuiEw9nXkedg</t>
  </si>
  <si>
    <t>First time coming here.. it replaced the old AYCE Hockey Sushi.. They had the same layout same chairs which I think they should have replaced since the chairs have rips and holes..i think it's the same owners but just changed the name to see if business will improve .\n\nFood wise the dinner selection isn't big big like other AYCE sushi place so I don't think it's really worth $20+ when you don't have a big selection.. \nI have to say I did enjoy their fried rice it was very tasty and not just cooked in soya sauce..the cheese wontons were good had little crab meat in it. Tempura is ok.. They need to remember to give the dipping sauce though.. rolls were ok not a big deal to brag about.. when it came to get-go g the ice cream for my son at first the server that was there didn't want to get his ice cream till we were done eating any main dishes which I find it odd cause most of the time kids want their ice cream after they eat while the parents are still eating.. But our original server came and apologize and said she was new and doesn't know.. so our server was nice but they need to inform all their staff esp new staff about the policy so customers won't get thrown off in wanting to come back..\n\nLast thought it's not in my top sushi places so I don't k ow if I would go back or recommend anyone going there.. nd it's hard for that place to go against WOK OF FAME..</t>
  </si>
  <si>
    <t>First,old,same,same,which,same,wise,big,big,other,worth,big,their,tasty,good,little,ok,ok,big,my,that,his,main,which,odd,most,their,our,original,new,our,nice,all,their,new,\n\nLast,my,top,hard,20</t>
  </si>
  <si>
    <t>elqAohpRIufsIUT1wZlzVA</t>
  </si>
  <si>
    <t>IO27sZRQVltx7OOgf0xqOA</t>
  </si>
  <si>
    <t>So let me just say as a half Filipina raised in the Philippines I am beyond happy to see a supermarket dedicated to the pinoy ingredients and food..\n \nSeafood selection like fish crab shrimp look very fresh if you are comparing it to the other Asian stores here and they are neatly organized.\nMeat is mainly in the pork side cause Filipino usually use pork you can get the people to cut it up the way you want and size and they really listen to what you are asking\n\n  ***they have the number ticket so you have to pick a number and wait for the number to be called which I tho k is good cause so have experienced first hand in other Asian stores people who work can ignore you if they want to.. So I think this way people are being treated fair..\n\nProduce section it is a bit small so if you are looking for a special type of fruit or veggie that you would get let's say at ocean you might not find it here yet and again I guess cause it's new the items look well organized and fresh.. \n\nWith their frozen section they have bunkers dedicated to longanisa and tocino  (Filipino cured sausage and meat) and they also sell BEER they do have the Filipino beers but they run out very quickly\n\nThey also have hot food section CRISPY TOWN, NOODLE STREET and GRILL CITY. I have tried the food from crispy town and noodles street I recommend getting the wonton noodle soup and soimai from noodle street and the bangus crispy pork belly from crispy town.. \nNOW I HOPE PEOPLE WILL LISTEN CAREFULLY DO NOT I REPEAT DO NOT COME ON A WEEKEND the line up for the hot food is crazy you will be waiting for a long time.. it's nice they have a station for sauce so vinegar chilli sauces fish sauce and they have cups to get a cup of cold water.\n\nOverall I am very happy to see a Filipino supermarket and to see all the snacks and ingredients that I use in the dishes I cook I do think they need to fix their seating arrangement for the hot food especially when it gets too busy</t>
  </si>
  <si>
    <t>happy,fresh,other,Asian,organized.\nMeat,which,good,first,other,Asian,fair,small,special,veggie,that,new,organized,fresh,their,frozen,hot,wonton,hot,crazy,long,nice,cold,happy,all,that,their,hot,busy,</t>
  </si>
  <si>
    <t>tq65Mk4rZerI2xoGz4uTqw</t>
  </si>
  <si>
    <t>ae95XSsD37OQfOWF92GjNQ</t>
  </si>
  <si>
    <t>So I was here last week with my family my sister and brother in law.. we got there around 4:45pm and it was empty I think there was only a few people at that time and it is our lucky we got before the rush came in cause after 5:30pm you can see the place got packed.. so I suggest if you want to go with the whole family plan ahead of time and make a reservation..\n\nThe appearance of the place is stunning looks so traditional with the design and the have half a boat in the dining area which o think it's very cute when kids want to take photos with it. And they have a beautiful photo of an Asian lady..\n\nI'll be very honest their buffet menu\/table is very small of you are going to compare it to other buffets like mandarin spoonful and imperial. And they are a bit more on the expensive side but for the price that you have to pay you get the higher end of the dishes that other places would rarely put out unless they do a month special.. and the special they had on top of the high end menu the had a coupon per adult for Lobster and Scalop which of course was a big his to my significant other.. the dish that I fell in love with and can say is worth every penny in paying the price for the buffet is the Peking duck.. you are a limit of 4 per visit to the buffet area so I can say everytime I went back for food I got 4 Peking duck every time.. and they have fried rice cake and sweet potato pancakes.. the dimsum they have shumai and hakaw was delicious.. I was not a big fan of the fresh noodle soup they had  the flavor was very bland the texture of the fresh noodles was good though.. dessert they had what ever other buffet has but the selection in flavor of ice cream is rare from black sesame to ginger it was really good..\n\nOver all the experience was wonderful I don't think o would go as often as I would love top since the price is a bit heavy to pay esp with 3 kids..  I would definitely recommend my friends and family to go her to have a higher end of buffet</t>
  </si>
  <si>
    <t>last,my,my,empty,few,our,lucky,whole,stunning,traditional,half,which,cute,beautiful,Asian,honest,their,menu\/table,small,other,spoonful,imperial,expensive,that,higher,that,other,special,high,which,big,his,my,significant,other,that,worth,sweet,delicious,big,fresh,bland,fresh,good,other,rare,black,good,all,wonderful,heavy,my,higher,4:45pm,4,4,3</t>
  </si>
  <si>
    <t>6sNvL7bNFFkBHEj7YqEcwA</t>
  </si>
  <si>
    <t>NvyjzqSF55Ghe3GrIIYEcw</t>
  </si>
  <si>
    <t>Second time here after a meet-up with the Charlotte Running Group.  No pictures unfortunately, but food was good and well-presented.  My girlfriend and I tried the Rustica pizza and the Thai chicken salad.  The pizza was good - thin crust, with lots of toppings, and the perfect size for two.  The salad was a bit sweet with the satay sauce, but the pistachios were a nice touch.  \n\nIn addition to the food, Brixx has a good beer selection, as well as some cool specials.  They had $2 local drafts on Monday (tried an Olde Mecklenburg brew), and they also have a Masters of Beer Appreciation (MBA) that rewards frequent drinkers (sort of the opposite of AA). \n\nService was good, and I will be back after more runs as we are now getting into nice weather in Charlotte!</t>
  </si>
  <si>
    <t>Second,good,My,good,thin,perfect,sweet,satay,nice,good,cool,local,that,frequent,good,more,nice,two,2</t>
  </si>
  <si>
    <t>4USf8Q2V9JqnuLgy3KOAiQ</t>
  </si>
  <si>
    <t>vNllp243LmFMVO0MNyhM1A</t>
  </si>
  <si>
    <t>Went here with some colleagues for a drink after work. Seemed like a great place for 20 somethings looking to get drunk and have a night at the bar; however was a bit noisy and too much like college for us.</t>
  </si>
  <si>
    <t>great,drunk,noisy,much,20</t>
  </si>
  <si>
    <t>LYp2BnK_2qDDElaYl6Kvzg</t>
  </si>
  <si>
    <t>lvoTojJLdtNHxrwVVkUe6w</t>
  </si>
  <si>
    <t>Quick dinner after climbing with my girlfriend at the nearby Inner Peaks climbing gym.  I got a market fresh sandwich and she got french dip.  No one else was in there on a Monday night, and service was decent (not fast or slow).  The food was good, though they put an excessive amount of ranch on the chicken bacon ranch sandwich I had.  Food is better than most fast food and reasonably quick and clean.  Would visit again when needing a quick dinner.</t>
  </si>
  <si>
    <t>Quick,my,nearby,fresh,french,decent,fast,slow,good,excessive,better,most,fast,quick,clean,quick,</t>
  </si>
  <si>
    <t>4jeD-4iXz_y6US4Jp3N3Mw</t>
  </si>
  <si>
    <t>TH4F_uvWUCKMNPCYOsHY_Q</t>
  </si>
  <si>
    <t>Interesting place that is serving Vietnamese and Cajun food.  Not sure how long they will be around (there was nobody but is there at 7PM on a Friday), but looks like a good spot for those craving some bubble tea, bang me, and bun in Montford area.  Girlfriend got a bubble tea drink with grass jelly and coconut that she really enjoyed, and I took some pictures and looked at the menu.  Will have to go back for food next time...</t>
  </si>
  <si>
    <t>Interesting,that,Vietnamese,sure,good,next,</t>
  </si>
  <si>
    <t>V00sA0rL2L7dOjQi8YQenw</t>
  </si>
  <si>
    <t>jcasci3gjbsSuTEVzvDQKg</t>
  </si>
  <si>
    <t>Had a craving for Italian the other night and came here with my girlfriend.  Glad that we made a reservation as things were hopping on a Saturday night - had to push through several waiting parties to get in the door!  We had expected a bit more upscale decor, so we were both a bit overdressed - place is very casual and nothing special to look at.  We were both hungry and ordered quickly - I went for a glass of Malbec, house salad (which is a smaller portion of Mama's salad), and the pasta special, a sea bass served over linguine.  Girlfriend got a glass of Riesling, house salad, and clams over spaghetti.  We munched on the garlic rolls (served warm, with olive oil and red pepper, and you can get more if you ask the waiter nicely).  Food was good and hearty, and we both were full by the time the plates were taken away.  Flavor was typical of Ametican Italian - heavier sauces, lots of garlic - and pastas were nice and chewy (pasta is not made in house).  We got the tiramisu for dessert which was typical American- style tiramisu (large, lots of creme, not super flavorful on the coffee side).  Total came to ~$70 (before tip).  Would definitely go back (wanted to try the pizza), but this place is not quite up to your NYC \/ Boston North End Italian standard.</t>
  </si>
  <si>
    <t>Italian,other,my,several,upscale,overdressed,casual,special,hungry,which,smaller,garlic,warm,olive,red,more,good,hearty,full,typical,Ametican,Italian,heavier,nice,chewy,which,typical,large,flavorful,your,Italian,</t>
  </si>
  <si>
    <t>oTv9Jpl-AN8VUwM9dzgiDQ</t>
  </si>
  <si>
    <t>o5QDrg_kb4hgsWxV6cV_Uw</t>
  </si>
  <si>
    <t>Had early breakfast here on Sunday and was actually disappointed.  This restaurant is a chain, and I had tried a branch before in Houston.  I had fond memories, but the Park Road location didn't live up to them.  My girlfriend ordered steak and eggs while I tried a half order of the French toast. Her steak was the best part of the meal.  Grits were OK, but nothing spectacular.  Biscuit was large and flavorful, but the French toast was lacking.  The cook tried to make up for the weak flavor by smothering it in raspberry sauce and condensed milk, but much was still lacking.  And prices were high for quality of food - disappointing overall!</t>
  </si>
  <si>
    <t>early,fond,My,half,French,Her,best,OK,spectacular,large,flavorful,French,weak,much,high,disappointing,</t>
  </si>
  <si>
    <t>NWJDAzM9fUgCwyxaItJNig</t>
  </si>
  <si>
    <t>_2trMwFsh5-IqqEcQ-OLVA</t>
  </si>
  <si>
    <t>Had dinner here with an old work friend on Tuesday night.  Was surprisingly packed for 18:30 on a Tuesday, but we got a table within five minutes (finding parking was much more difficult).  I tried the Philly brisket wrap with mac'n cheese and my buddy tried the Carolina pulled pork.  The Philly wrap was good with lots of cheese.  Also got the $3 \mystery beer\ which was an interesting concept.  For $3, they pull off a random bottle beer.  Was happy with the result, so that was good.  Liked the food, good environment, just not the best BBQ I've ever had.  Good for Charlotte though!</t>
  </si>
  <si>
    <t>old,difficult,mac'n,my,Philly,good,which,interesting,random,happy,good,good,best,18:30,five,3,3</t>
  </si>
  <si>
    <t>QMUOpfzRrogrJKuFNDGbiQ</t>
  </si>
  <si>
    <t>S3kcGHznDcyzsxkOhSZeLg</t>
  </si>
  <si>
    <t>Stopped here on the way out of town and was impressed with the salad and the sandwich.  Also tried the cream of corn soup and was less than impressed - the soup was too sweet, and there wasn't much corn in it.  The sandwich we tried (Monterrey chicken melt) was good - lots of chicken, bacon, and cheese, on nicely toasted bread.  The pasta salad side was good as well.  We also split an Asian salad with tilapia as the protein (default is chicken).  The fish was good, as was the salad.  A bit pricey (~20+) for two, but good food that is somewhat healthy.  Would recommend!</t>
  </si>
  <si>
    <t>impressed,less,impressed,sweet,much,good,good,Asian,good,pricey,good,that,healthy,two</t>
  </si>
  <si>
    <t>sH8F2O_P1N-MAVQrZqkIgw</t>
  </si>
  <si>
    <t>CK5F4i4J3tIFH15VDbJmXQ</t>
  </si>
  <si>
    <t>I've been a regular customer here for about a year, and I have nothing but positive things to say about the quality of the cleaners and the friendliness of the staff.  The gentleman who typically is behind the counter always has a smile and a joke, and I've had no problems with this cleaners.  Great for people living at Cielo or who will live at 5115 Park when it opens!  Highly recommend!</t>
  </si>
  <si>
    <t>regular,positive,recommend,5115</t>
  </si>
  <si>
    <t>IWCZMIvb2sM0dvR4ajDjBg</t>
  </si>
  <si>
    <t>jZUizCQ4nRmyovBeuUniGQ</t>
  </si>
  <si>
    <t>Came here for lunch with work.  Had the chicken pear salad and a water.  Food was quite tasty - grilled chicken was fresh and tasty, and the pears were a nice addition.  Also had roasted walnuts and a light dressing.  Biggest disappointment was the service - super slow!  Would come back for lunch again.</t>
  </si>
  <si>
    <t>tasty,fresh,tasty,nice,light,Biggest,slow,</t>
  </si>
  <si>
    <t>PGKEIRDuS_7VmSZ0iiwEmQ</t>
  </si>
  <si>
    <t>Dpl8d6eXq-YnF5zEV1cwMw</t>
  </si>
  <si>
    <t>The furniture and the general feel of the restaurant is fun. You'll be sitting on toilets and getting your food in a toilet bowl. But nothing special about the desserts. You kinda go for the experience but will probably not come back regularly</t>
  </si>
  <si>
    <t>general,fun,your,special,</t>
  </si>
  <si>
    <t>JXzkwCbP6SRFFsNuRm3amA</t>
  </si>
  <si>
    <t>8I5U8OQ06nSxX2y4PPOWzQ</t>
  </si>
  <si>
    <t>The most fresh sushi I've ever had! I feel like this isn't a place for everyone but I'd highly recommend if you're looking for really fresh sashimi. The space is very small so don't go as a big group.</t>
  </si>
  <si>
    <t>fresh,fresh,small,big,</t>
  </si>
  <si>
    <t>fmkWhwDJ4gro6SbYvZgiTQ</t>
  </si>
  <si>
    <t>rtr3fSe2DIjjTkyHJQtCAQ</t>
  </si>
  <si>
    <t>My friends and I came for high tea and it was worth! It comes with an assortment of finger foods that taste delicious and cute little desserts like macarons on the top. It also came with a tea of your choice!</t>
  </si>
  <si>
    <t>My,high,worth,that,delicious,cute,little,your,</t>
  </si>
  <si>
    <t>leMT4MBUkTy5gGn_4sETfg</t>
  </si>
  <si>
    <t>5G6tkZu1h-M08tip2V_6oA</t>
  </si>
  <si>
    <t>I love their desserts but service isn't that great. Make sure to bring cash cause they are cash only. I ordered their taro sago mix and enjoyed it</t>
  </si>
  <si>
    <t>their,great,sure,their,</t>
  </si>
  <si>
    <t>LSmTmXbRTvyiFE1y_8AIfA</t>
  </si>
  <si>
    <t>Bx3aKLDBOc91UmdQxSnTrw</t>
  </si>
  <si>
    <t>My first time here was a decent experience. I enjoyed my strawberry milk with tapioca and the teriyaki squid. The environment is also very cozy. If you like to study at cafes and is in the Richmond Hill area, come here.</t>
  </si>
  <si>
    <t>My,first,decent,my,squid,cozy,</t>
  </si>
  <si>
    <t>Hlg7PWkpJEA9gotwN_9yGw</t>
  </si>
  <si>
    <t>5m2JukTajxMk-qS5W4s-FA</t>
  </si>
  <si>
    <t>Good food and vibes. It's a great place to grab some food and get some work done. It is a bit pricey so I wouldn't suggest coming often. I ordered the Taiwanese Minced Pork Rice and a Fresh Taro Latte. I really enjoyed the latte! Best I've had.</t>
  </si>
  <si>
    <t>Good,great,pricey,Best,</t>
  </si>
  <si>
    <t>0Mp7tdJ_LsLzOX7LpPEaEA</t>
  </si>
  <si>
    <t>kHKFpWsbffVgLZChDvvS9Q</t>
  </si>
  <si>
    <t>I love the bubble tea here. It's not like most places that use powder, they use a syrup instead and it honestly makes a difference. I always get the straw milk tea and I can't drink it from anywhere else now. I've also tried their Awesome Strawberry and it honestly taste like a non-alcoholic mojito. The staff here also provide A+ service. Sometimes when they're out of something they'll recommend you something else that taste even better! They also give their honestly opinions about their drinks which is very refreshing. Whenever I'm in the area I come to grab a drink.</t>
  </si>
  <si>
    <t>most,that,their,non,alcoholic,that,their,their,which,refreshing,</t>
  </si>
  <si>
    <t>wtKwPcnvx9VF0uwk7K59Pg</t>
  </si>
  <si>
    <t>vh1tPEaPioD78QmoqnWXpw</t>
  </si>
  <si>
    <t>I've tried a lot of Thai food places and I got to say that this place has good Thai ice tea. It's not as sweet as most places but still not as great as a night market but still better than anything downtown. I ordered the Beef Khao Soi since everyone was raving about it. It's worth the hype! I really enjoyed it! The portion was good and I think it was worth the price. The place is really cute with a lot of fairy lights; good for a date ;) This place is really busy so service was a bit slow but I hope that when it isnt, it would be bomb.</t>
  </si>
  <si>
    <t>good,sweet,most,great,better,worth,good,worth,cute,good,busy,slow,</t>
  </si>
  <si>
    <t>5bxJ9ZmALicIoS3GX5eVPQ</t>
  </si>
  <si>
    <t>2KOXNZVoxpcwen_JmIQdfA</t>
  </si>
  <si>
    <t>First time at this location and it's pretty good. Just your standard pho, nothing special. The price is pretty average as well. The place is big so seating isn't an issue. I really enjoyed the fresh spring rolls here. They take debit which is a plus! I'd go here again if I'm in the area!</t>
  </si>
  <si>
    <t>First,good,your,standard,special,average,big,fresh,which,</t>
  </si>
  <si>
    <t>_39lfzp-NRdCWpMePdkriA</t>
  </si>
  <si>
    <t>nQe4TPwn3iGiWlRWqguhwg</t>
  </si>
  <si>
    <t>I really enjoyed this location. I was being indecisive and wasn't sure about what to get. The cashier was very helpful and was able to help me with that. I got the new season drink with the snow pear. The green tea was a lot strong than I expected but I was also warned about it. Maybe if I added some aloe it would have helped.</t>
  </si>
  <si>
    <t>indecisive,sure,helpful,able,new,green,strong,</t>
  </si>
  <si>
    <t>Asl3j93F_Yg95pJucZK1gA</t>
  </si>
  <si>
    <t>HNs2Nf-trqFTDtho4vhfmA</t>
  </si>
  <si>
    <t>We started the night with the hummus for an appetizer and my boyfriend got a shipyard smashing pumpkin and I got a wyders raspberry cider.  The pumpkin beer was dangerously good but came in a smaller glass.  The raspberry was a light and delightful taste of fresh fruit.  I was pretty happy with both as they came quickly after we ordered.  The appetizer of hummus was good as well.  I especially liked the topping on the hummus.\n\nThe entrees were just OK.  I had the top sirloin over white rice as well as a tomato spring salad.  The salad was really good with a great variety of grape\/cherry tomatoes in many colors.  There was a little bit too much sauce but overall that was very good.  I felt like my steak was cooked very well-medium rare but it didn't have that much seasoning on it.  My boyfriend had a pulled pork sandwich that came in a pita with fries.  The fries were absolutely amazing the pulled pork looked messy but good.  Overall I would come back to this place maybe for a late night drink.  \n\nThe parking lot is across the street and is a bit shady but  I would say a solid 4 for this establishment.</t>
  </si>
  <si>
    <t>my,good,smaller,light,delightful,fresh,happy,good,OK,top,white,good,great,many,little,much,good,my,rare,much,My,that,amazing,messy,good,late,shady,solid,4</t>
  </si>
  <si>
    <t>nvmShZhRQl27Far33mXJKg</t>
  </si>
  <si>
    <t>28exW1xiocTHiJIkVY2A9g</t>
  </si>
  <si>
    <t>Kennywood Fright Night is a must do in the Fall, whether your 14 or 35.  It's a great night of fun, scares and rides.  The layout of the park  is similar to those of normal Kennywood nights.  Some key differences are that some rides are not operating and the appearance of 7 awesome themed haunted houses.  Everyone has a different fear, what's yours?  There is a clown courtyard, a vampire villa, dark shadows, biotech\/BioFear,  VooDoo Bayou, Mortem Manor, Kennyville Cemetery, and Gory Park.  My favories were Biotech and Vampire Villa.  Both very well done with great actors and great effects.\n\nThe only downside is that the park is usually pretty busy even at 7pm when it opens so you have to be strategic about your haunts.  My group ended up getting the fast track\/RIP passes that allows you to get into 4 houses out of the 7 right away and skip the line.  Its 25 dollars a person which is a bit pricey but for us it was worth it.  There are also fast track passes for some rides and the new ride-black widow.  I would say that's the only bad part as the park is only open from 7-1 so its hard to get to everything.  The actors are really into their job so get ready to be scared and surprised.  A great group date activity!</t>
  </si>
  <si>
    <t>your,great,similar,normal,key,awesome,different,dark,biotech\/BioFear,My,great,great,only,busy,strategic,your,My,fast,that,Its,which,pricey,worth,fast,new,black,only,bad,open,its,hard,their,ready,scared,surprised,great,14,35,7,7,4,7,25,7,1</t>
  </si>
  <si>
    <t>BnXB6f-wRUp22sISaj6DfA</t>
  </si>
  <si>
    <t>APPZiUz_CEvR_--qY-tbig</t>
  </si>
  <si>
    <t>I've gone here quite a bit for lunch and I can say I've always walked away happy and satisfied. I suggest sitting at the sushi bar because it gives you the real experience.  The sushi is fresh and I love the lunch special of two rolls or three. I usually get three rolls and it comes with soup and salad  so i always walk away with leftovers. My favorite is the Alaska roll, eel, and avocado and tuna. You also can't go wrong with tempura!!! I recently tried the chirashi and it was delicious. The only thing I don't love about this place is that usually at sushi places if you sit at the bar the chef makes you a special treat. This happens rarely here. Also the service is ok but the food is good and fresh, both qualities I look for in my sushi. The location is great and the atmosphere is tranquil, try this out for lunch, you won't be disappointed!</t>
  </si>
  <si>
    <t>quite,happy,satisfied,real,fresh,My,wrong,delicious,only,special,ok,good,fresh,my,great,tranquil,two,three,three</t>
  </si>
  <si>
    <t>MN0pZgdqyhF1uAHtnmtS3g</t>
  </si>
  <si>
    <t>MQT5su7035AUTAltUfw5ug</t>
  </si>
  <si>
    <t>I LOVE THIS PLACE,  This is amazing gem found in Cleveland that you just wouldn't expect.  Yes it is a bit harder to get here but once you know that you get off Edgewater\/Whiskey Island exit and go down a long and winding road, around water treatment plants and buildings, you can visit a little piece of heaven.  As a huge volleyball fanatic, whiskey island supports a beautiful community full of food, music, fun and most importantly VOLLEYBALL! No matter the skill, there is a league\/division that even the most enthusiastic picnic volleyballer can play in.  The nets are in good shape and the area is beautiful with a dock and boats surrounding you.  I was so surprised that this was one of my first visit until just recently, but this is definitely something I will be visiting more often.  Just coming here and relaxing with friends is something I would definitely recommend on a sunny and beautiful day in Cleveland!  People need to preserve these beautiful spots, because it is one of Cleveland's hidden gem!</t>
  </si>
  <si>
    <t>amazing,long,little,huge,beautiful,full,that,enthusiastic,good,beautiful,surprised,my,first,sunny,beautiful,beautiful,hidden,one,one</t>
  </si>
  <si>
    <t>SAaQz4tKOyZHwle6qCZXPw</t>
  </si>
  <si>
    <t>uc8lLcqcznJ320IgRe1vzw</t>
  </si>
  <si>
    <t>Walking in, I was met with the usual thrift store musk of old clothes, furniture, and housewears. its a smaller place and I saw so many amazing reviews so I was excited.  It is pretty neatly set up but I didn't find any spectacular finds or prices.  If you need something random though- this could be the place to go.  If you are looking for higher end objects, I don't know if this is the place for you.  Houseware and some furniture hugs the side of the wall while clothes are clustered in the middle.  Everything is separated and neat so that is definetely a plus, hopefully next time I can find a great jewel.</t>
  </si>
  <si>
    <t>usual,old,its,smaller,many,amazing,excited,spectacular,random,higher,neat,next,great,</t>
  </si>
  <si>
    <t>NL4xmuoxk9UB3kpQDct4fg</t>
  </si>
  <si>
    <t>gUR2pWQKLPgMEm_R_aI_aw</t>
  </si>
  <si>
    <t>This place is awesome.  The only thing I don't like about this place is the cover, but i'm not going to lie sometimes its worth it.  Some nights when the weather isn't great the crowd isn't amazing but other nights under a bright starry night with great music, the night is young and fun.  They have a really cool patio and patio bar that make this place a prime hangout spot on gorgeous cleveland nights.  The drinks are a bit more expensive then I realized but bar drinks are bar drinks.  The inside seating looked extensive and went all the way back to porch seating as well.  I'll have to try the food one night hopefully I can come up with a 5 star :)</t>
  </si>
  <si>
    <t>awesome,only,its,great,amazing,other,bright,starry,great,young,fun,cool,that,prime,hangout,gorgeous,expensive,inside,extensive,all,one,5</t>
  </si>
  <si>
    <t>OSp_QarEW6FMSUx7kg49qQ</t>
  </si>
  <si>
    <t>QMAD8tvYgh53N-AyIvFHAw</t>
  </si>
  <si>
    <t>I'm not going to lie, I am giving this place a four because it had Big Ten volleyball on their TV one night I was walking by.  Panini's is your typical bar with so so food (the pretzels that we got were actually pretty delish), with decent beers on tap and a chill atmosphere.  I loved that they had volleyball on the tv but their service was so so, with such a slow night I was expecting a bit more.  I've been here for Trivia which is actually pretty fun.  On a Friday or Sat night it gets pretty busy, but you can usually find a place to sit which is pretty nice. Wish the staff would have been more attentive but you can't go wrong with the pretzel appetizer.  I can't wait till they start selling Christmas beer!!</t>
  </si>
  <si>
    <t>their,your,typical,delish,decent,their,such,slow,more,which,fun,busy,which,nice,attentive,wrong,four,Ten,one</t>
  </si>
  <si>
    <t>inXiRnIRspPc18EIWQjn1w</t>
  </si>
  <si>
    <t>xrZAAZCoPdF_yHwu0LEaSQ</t>
  </si>
  <si>
    <t>What a cool event. The appetizers were delicious, I mean I would want someone to cook me these things :). Brussel sprouts Brussel sprouts mmhhhmm so yummy And the idea of this event was awesome. Little tricks here and there about gardening and what a good story behind this place. Glad it stopped raining and congrats on such a great event. Everyone got to get a little down and dirty</t>
  </si>
  <si>
    <t>What,cool,delicious,yummy,awesome,Little,good,such,great,little,down,dirty,</t>
  </si>
  <si>
    <t>KKgFLZAaL7QM2MnNPImPXw</t>
  </si>
  <si>
    <t>V3Hz6fC1w4TQJj-PkXMiRw</t>
  </si>
  <si>
    <t>I love how easy it is to get here and how close it is to everything downtown.  I just took the RTA down to tower city for a CAVS game, it was so easy!!!! The convenience, god how I treasure that.  I haven't been to too many stores in tower city but I haven't been disappointed.  There is a movie theater, food court, stores, and easy access to the casino and arenas. Yes!!!  Take a trip to tower city, the skylight is something you will want to see!</t>
  </si>
  <si>
    <t>easy,close,easy,many,easy,</t>
  </si>
  <si>
    <t>oG2bOhc86ID0lK0HcZum7A</t>
  </si>
  <si>
    <t>Eq3qA7F5uZBUbcYXROzntA</t>
  </si>
  <si>
    <t>I tried this place and you know, I just wasn't super impressed as I hoped I would be.  Don't get me wrong, the service was adequate, atmosphere nice and quiet, and authenticity seemed on point but the FOOODDDD.  We first ordered the scallop and shrimp salad...very lack luster.  Very small scallops and shrimps that just made the salad a hassle to eat.  Starting the meal with that seemed to just make this restaurant go from a 4 to 3.5 rounding down. Soup was typical Japanese miso, salad that came with our sashimi meal was as expected.  The Sashimi gourmet was well worth the price though and this restaurants redeeming quality.  3 pieces of several different types of fish and seafood each was this restaurants redeeming quality for 20-30 bucks.  The price for sashimi was quite affordable but the entire meal was just A-ok.  I'm hoping the next time I go, I'll be blown away!</t>
  </si>
  <si>
    <t>impressed,wrong,adequate,nice,quiet,small,typical,Japanese,that,our,sashimi,worth,several,different,affordable,entire,next,4,3.5,3,20,30</t>
  </si>
  <si>
    <t>fnqdtsmjyemj6TqEFK1Fxw</t>
  </si>
  <si>
    <t>WPkRg0eaJZFbyXm0uNb1ZA</t>
  </si>
  <si>
    <t>First time here and probably last (unless a friend insists). I got the shrimp fajita taco salad. The shell was stale and not even warm. So I ate the salad with the chips. Way too much guacamole (which I love) and sour cream. Queso came with it which was delicious! But it's not difficult to melt cheese. Service was mediocre. Like previous posts, my drink was never refilled and when my waiter never came by with my bill, the manager took my credit card and handled it.</t>
  </si>
  <si>
    <t>First,last,stale,warm,much,which,sour,which,delicious,difficult,mediocre,previous,my,my,my,my,</t>
  </si>
  <si>
    <t>nkqcnGqL8-i6zx3_qTW0Lg</t>
  </si>
  <si>
    <t>Had a fabulous anniversary dinner!! Food was delicious and service was great! They even provided a handwritten note wishing us a happy anniversary and a yummy tiramisu! My only complaint is the tables in the middle of the room are too close. Our romantic anniversary dinner ended up included conversation with the couple next to us which was a bummer! Remove one of those tables and it would work.</t>
  </si>
  <si>
    <t>fabulous,delicious,great,handwritten,happy,yummy,My,only,close,Our,romantic,which,one</t>
  </si>
  <si>
    <t>9aNH3aXncMZT6zVSpqLPTw</t>
  </si>
  <si>
    <t>qPX9kv7S-jzl7aUzlo60-Q</t>
  </si>
  <si>
    <t>Disappointing meal!! Food fairly bland. Best things were tortillas and skinny margarita. Glad I had coupon and saved some money!  Would not go there again!!</t>
  </si>
  <si>
    <t>Disappointing,bland,Best,skinny,</t>
  </si>
  <si>
    <t>5r0pnPByH3YaASRyJ2d-PQ</t>
  </si>
  <si>
    <t>Ava9H-t4scVmP7u_onh7pg</t>
  </si>
  <si>
    <t>I LOVE a good brunch!  I've been anxious to try Napa on Providence since they took over Providence Cafe.  Being seated 5 minutes before the magical \noon\ alcohol time on Sunday, we were anxious to get our bloody marys.  At 12:15 the waiter's asst delivered water, but still no bloody marys or my friend's coffee.  Finally got them and the bloody mary was DISAPPOINTING!!  Not remotely spicy even though the waiter's asst asked specifically if we wanted regular or spicy.  After a few sips, I just couldn't take it so I asked to have a fresh one made, this one with some spice.  The second one was slightly better, but still not good.  I ordered the eggs benedict minus ham.  It was just that, eggs benedict without ham, nothing fancy or gourmet, nothing more than I could've made at home.  My friend got the proshetta hash (some kind of diced pork tenderloin) and she said it was ok but she left hungry.  My other friend got the margherita pizza which she said was good.  I wouldn't request to go back, but would be willing to give them a second chance if a friend said she wanted to go.  Disappointing!!!</t>
  </si>
  <si>
    <t>good,anxious,magical,anxious,our,bloody,bloody,my,bloody,DISAPPOINTING,spicy,regular,spicy,few,fresh,second,better,good,benedict,benedict,fancy,more,My,ok,hungry,My,other,which,good,willing,second,5,12:15</t>
  </si>
  <si>
    <t>jqrPRIHBk7IiWfAIH12h9w</t>
  </si>
  <si>
    <t>JM9GL7hbCqwsJdRGw-ef4g</t>
  </si>
  <si>
    <t>My 2nd visit for brunch and once again . . . Y-U-M!!!  The first time I got the crabcake benedict and bloody mary.  Both were delicious!  I took half of my food home with me so I got 2 meals out of it!  \n\nThis second time I got the black bean benedict and again, I was impressed!  the tomato hollandaise sauce was great!  I enjoyed the smoky flavor of the dish with the black bean cake, poached egg and sauce!  I can't wait to go back and try something else!  \n\nMy husband and friend both got the Hey Lucy omelet and loved it!  They give you so much food so it's well worth the money!!</t>
  </si>
  <si>
    <t>My,2nd,first,crabcake,benedict,bloody,delicious,my,second,black,impressed,great,smoky,black,much,worth,2</t>
  </si>
  <si>
    <t>BlAAqjp8hBaL8IEEukirnQ</t>
  </si>
  <si>
    <t>VhS1jk_6wlquFpAyWX8Shw</t>
  </si>
  <si>
    <t>Bummer just found they closed! I enjoyed going here for my pedi's! Winnie was great! Does anyone know where she is now?</t>
  </si>
  <si>
    <t>my,great,</t>
  </si>
  <si>
    <t>hFmIpQZqMcEghZfk3AxWzw</t>
  </si>
  <si>
    <t>8nmjvYX4N67cxOsGfbEgjg</t>
  </si>
  <si>
    <t>Fun afternoon on this rainy gloomy Sunday! Note to self - if seeing a blockbuster new release like Mockingjay, reserve seats in advance! Luckily, Interstellar was also playing, so we relaxed for an hour with some drinks and an app while waiting for its start time! (Oh SMG turn the volume down in theater 4! It was unbearably loud and actually vibrated the room! I ended up putting in earplugs that I happened to have in my purse!)\n\nWe shared the duo dips\/chips. We thought we were just getting spinach dip and salsa, but our order came out with those two plus queso. The queso and spinach dip were very good. The salsa was not flavorful, although it looked liked roasted tomato salsa. My husband thought it tasted like canned tomatoes.\n\nOnce we were seated in the theater,  we decided we'd just share an entree. The grilled mahi tacos were excellent, although messy! They need to bring silverware and extra napkins!  The blackened seasoning on the mahi was perfect (and I'm picky with blackened foods) and not too overpowering! It complimented the cabbage-mango slaw wonderfully! The fries weren't a fitting side to tacos, but were excellent as well!\n\nSince it was a Sunday special, I ordered the SMG cab for only $5. Great wine for the money!!!</t>
  </si>
  <si>
    <t>rainy,gloomy,blockbuster,new,its,start,loud,my,our,plus,good,flavorful,roasted,My,excellent,messy,silverware,extra,perfect,picky,fitting,excellent,Great,4,two,5</t>
  </si>
  <si>
    <t>owquIc_E08Fr8DJPVf-srg</t>
  </si>
  <si>
    <t>IqH-J1D0HIP9wyJs2q_uGQ</t>
  </si>
  <si>
    <t>All I can say is OMG this is awesome pizza!!! My friend turned me onto it when she had a couple (cheese and white pizzas) delivered while we had early happy hour at her house! Both were amazing and huge (and I'm not a plain ole cheese kinda girl)! And they deliver . . . extra bonus!!\n\nI ordered a large margherita with half portobello and half pepperoni for delivery last weekend (too lazy to cook). Again it's a huge pizza with perfect crust! Other than the toppings shifting during delivery (2 slices were nothing but tomato sauce and a little basil), it was wonderful! My husband enjoyed it and he's somewhat picky!\n\nI lucked out and got a Groupon for dine in. With delivery nowadays, it's not often we go out for pizza. But we'll look forward to a casual date night soon with our Groupon!  I highly recommend Librettos for a delicious filling pizza!!!!</t>
  </si>
  <si>
    <t>awesome,My,white,early,happy,her,amazing,huge,plain,ole,kinda,extra,large,half,last,lazy,huge,perfect,Other,little,wonderful,My,casual,our,delicious,2</t>
  </si>
  <si>
    <t>Tr8e2HGruJrHn7qHwiophg</t>
  </si>
  <si>
    <t>tCSlpwJQ4CZsUEMZeH2SFg</t>
  </si>
  <si>
    <t>All I can say is this restaurant is amazing and totally impressive every time I go! Hubby and I went for dinner last night. It was a lovely evening, so we got to sit outside on the patio. Our waiter, Shane, was very attentive and personable!\n\nI got the Risotto special that had rich, perfectly seared scallops and lots of fresh vegetables! It was so creamy and savory, I loved every bite! And luckily I brought home leftovers for another enjoyable meal!\n\nMy husband had the monkfish special which was over potatoes and vegetables. He really liked it as well! Staff is wonderful and the menu is amazing! We are definitely going back and we don't eat out that much!</t>
  </si>
  <si>
    <t>amazing,impressive,last,lovely,Our,attentive,that,rich,fresh,creamy,enjoyable,which,wonderful,amazing,</t>
  </si>
  <si>
    <t>nhJfLleAiKBcuVgKwwpTNQ</t>
  </si>
  <si>
    <t>t8V_P7ZzRrhDQoqeoGVahQ</t>
  </si>
  <si>
    <t>My husband and I had an early dinner here on Saturday after an afternoon at Discovery Place.  Since it was too early for us for dinner, we had some craft cocktails at the bar.  I have to say upon our initially seating at the bar, the staff didn't greet us and just passed over our glasses of water without speaking.  However, once we asked about cocktails, the waitress opened up a bit more.  I loved the Cellar Smash!\n\nAfter our cocktails we sat for dinner in a cozy corner of the dark restaurant.  Ben was our waiter and was absolutely friendly and professional!  He offered suggestions from the menu in which we ordered!  Started with the oysters in creole butter sauce!  AMAZING!  I could have drank a bowl of the creole sauce by itself!  And the grilled baguette was soft and chewy, not hard and difficult to eat like baguettes can often be!  I chose the tuna tartare for my entrÃ©e (another suggestion from Ben) which was delicious!  I couldn't figure out the crunchy ingredient on the bottom and guessed it was jicama.  However, Ben said it was green apple!  Never would have put that with tuna but it was a great crunchy texture to the soft tuna!  My husband ordered the hamburger which got a thumbs up and we shared the brussels sprouts.  The brussels sprouts were on the sweet side due to the glaze.  Delicious but we prefer savory over sweet.  My husband was undecided upon a beer with dinner, so Ben organized a beer cellar tour with Charles while our meal was prepared!  He suggested the ideal beer to accompany his hamburger!  How neat is that!\n\nOverall it was a wonderful evening full of yummy cocktails, delicious food and excellent service!  Although we don't eat out much (I love to cook!!), we will definitely be back again!</t>
  </si>
  <si>
    <t>My,early,early,our,our,more,our,cozy,dark,our,friendly,professional,which,AMAZING,soft,chewy,hard,difficult,my,which,delicious,green,great,soft,My,which,sweet,sweet,My,undecided,our,ideal,his,neat,wonderful,full,yummy,delicious,excellent,much,</t>
  </si>
  <si>
    <t>jiyTs7PT4t_te7GHd0C9Lw</t>
  </si>
  <si>
    <t>SgoPKzmU5CjuD5ewuoJ7oQ</t>
  </si>
  <si>
    <t>It's nice to have a vegan option for pho. I got the mushroom pho. It had several types of mushrooms along with you standard veggies. I recommended this, the broth was flavorful and everything very fresh. The staff was very nice. They had plenty of vegan drink and dessert options as well</t>
  </si>
  <si>
    <t>nice,several,standard,flavorful,fresh,nice,</t>
  </si>
  <si>
    <t>Gzl0a5PtiqIP4m6ksm0saA</t>
  </si>
  <si>
    <t>First time here, came here based off of yelp reviews and it did not disappoint. I ordered the wonton noodle soup with rice noodles. Absolutely delicious, light broth, fresh veggies, wontons were pork and shrimp also yummy. The bf got crispy noodle with beef. Holy shit this was good. Beef was tender with lots of flavor noodles were crispy even with the sauce poured over it. Sooooo good</t>
  </si>
  <si>
    <t>First,wonton,delicious,light,fresh,yummy,Holy,good,tender,Sooooo,good,</t>
  </si>
  <si>
    <t>LtO5NX3dHhP0gZ7WKXIBxA</t>
  </si>
  <si>
    <t>Wow!  I'm actually not a huge fan of Japanese ramen. But this one changed my mind. Sooooo delicious. Savory so much flavor. I recommend adding the chili paste and adding the House chili sauce. I enjoyed the oxtail ramen, highly recommended. The bf got miso ramen also highly recommended.</t>
  </si>
  <si>
    <t>huge,Japanese,my,Sooooo,delicious,much,chili,miso,</t>
  </si>
  <si>
    <t>gR6p_NwMN4pPADg-yrRsnQ</t>
  </si>
  <si>
    <t>wPGjrXl1W0Bb8m2L7nBAew</t>
  </si>
  <si>
    <t>First time here, glad to have something so close. It was really good. Ordered the bun bo hue. Highly recommend. I eat a lot of spicy food so for me this wasn't that spicy but the flavor was aaaamazing. Lots of good beef bits, broth was super flavorful and perfect pairing of veggies. Not use to red cabbage with this soup but it worked so well. Also the shrimp and pork spring rolls were very good. We came in super late 30 mins before they closed, hate doing that but asked before we sat and they were very cordial and welcoming. Sorry guys won't do it again either way.</t>
  </si>
  <si>
    <t>First,glad,close,good,recommend,spicy,good,flavorful,perfect,red,good,super,late,cordial,welcoming,Sorry,30</t>
  </si>
  <si>
    <t>BJBbXXDv_Fj3IuU0keJvJg</t>
  </si>
  <si>
    <t>We Checked this out for the first time. Cozy little restaurant, good service. Vegan and vegetarian options are available. It's a hybrid of Japanese and Italian and it works!  I did the prix fixed menu. Ordered soft shell crab for my appetizer, I loved this lots of garlic, greens on top and crunchy fried soft shell crab. Entree with a clam pasta. It wasn't bad. Could have had more flavorful though and there was only about 5 clams in a pretty large serving of pasta. It comes with a drink I just got hot green tea. The garlic bread though was sooooo good. Lots and lots of garlic on top of crispy bread yum! The bf got the muscles escargot style 3 ways, definitely worth it! And entree was the tonkatsu with cheese and a tomato sauce. He loved it</t>
  </si>
  <si>
    <t>first,Cozy,little,good,vegetarian,available,Japanese,Italian,soft,my,top,soft,bad,flavorful,large,hot,green,garlic,sooooo,good,worth,5,3</t>
  </si>
  <si>
    <t>w6ZoO9oXLXW24eDNFYL7Zw</t>
  </si>
  <si>
    <t>My favorite local bar. The bartenders are amazing, great drinks, fair price, good conversation. Rates for the karaoke bar and very reasonable compared to other karaoke bars. Plus they have a great menu. It's a Korean fusion place yummy bar food different from burgers and fries. The Korean spicy chicken wings are my favorite. Come see Joseph and Sean they're my favorite people ever.</t>
  </si>
  <si>
    <t>My,favorite,local,amazing,great,fair,good,reasonable,other,great,Korean,yummy,different,Korean,spicy,my,favorite,my,favorite,</t>
  </si>
  <si>
    <t>KMAC_44vOPCVH-E_doOisQ</t>
  </si>
  <si>
    <t>I was looking forward to the empanadas but they were very disappointing. I ordered chicken and beef. To be honest after the chicken I didn't even give the beef a chance. So the wrapper the pastry portion only tasted of grease, maybe their oil is old I'm not sure but there was no flavor but grease. The chicken empanadas are only filled half way. So I had to eat half of just the outside and half way through I hit the chicken. It's just dark meat chicken with not a lot of flavor, it has a bit of marinade but not much at all. Half full for $2.50 is disappointing.</t>
  </si>
  <si>
    <t>disappointing,honest,their,old,sure,half,half,dark,much,full,disappointing,2.50</t>
  </si>
  <si>
    <t>bleyu1jaVtwEctRjHJpF0A</t>
  </si>
  <si>
    <t>6-gRHn1n11ATqWBrFTLnNA</t>
  </si>
  <si>
    <t>I've visited this bar in the past when it was something completely different and wow! The remodel and company changes is a huge difference. Very friendly staff, super attentive. Prices were fair, drinks were pretty good. The bf and I shared the great American sliders. They were so good, meat isn't bland or dry very flavorful. The bun was my favorite part, toasty but still soft on the outside. They were served with natural cut fries, taste like in n out fries lol</t>
  </si>
  <si>
    <t>different,huge,friendly,super,attentive,fair,good,great,American,good,bland,flavorful,my,favorite,soft,natural,</t>
  </si>
  <si>
    <t>J7A9wzg8NS4EyqzdcSb-jA</t>
  </si>
  <si>
    <t>2fVnJlyKVkt1WjPOlNdP7g</t>
  </si>
  <si>
    <t>I really wish there was another McDonald's in the area. This one is so slow and I understand it's busy but seriously waited 16 minutes for a drink and breakfast burrito. They should expedite mobile orders. What's the point in doing it if you're going to wait long anyway. Unfortunately I word near by or else I would find a different one.  At least the people are friendly and the food quality is still good.</t>
  </si>
  <si>
    <t>slow,busy,mobile,different,least,friendly,good,16</t>
  </si>
  <si>
    <t>3noqVMM_qiBH0d2kzdBQfQ</t>
  </si>
  <si>
    <t>zsQk990PubOHjr1YcLkQFw</t>
  </si>
  <si>
    <t>First time checking this place out. Definitely will be back. Friendly service with wide variety of food options. I ordered the sardine sandwich and the bf got the pork roll. Idk about you guys but I love sardines and they did not go light. I got a sandwich filled with sardines fresh and pickled veggies. I absolutely recommend. The bread was light and flaky too. Pork roll was also good, he doesn't eat veggies so he ordered double meat, it was a generous amount. They have takehome pork rolls and other delights including some sweets. I recommend the sesame ball filled with mung bean chewy outside with a not too sweet center. Loved it.</t>
  </si>
  <si>
    <t>First,Friendly,wide,fresh,light,good,double,generous,other,sweet,</t>
  </si>
  <si>
    <t>ZYpMwWCPxb2WVI9A7RaoaA</t>
  </si>
  <si>
    <t>hrhtWc8UcoZqYr2d7YPgEA</t>
  </si>
  <si>
    <t>Wow, what a difference a few coats of paint and some new carpeting can make!  I stayed here during my first trip to Vegas back in 2006 (a friend booked the rooms for that trip, and this is where she chose to put us).  \n\nBack then I remember this place being old and run down, it reeked of smoke and the spilled drinks and food that had been ground into the carpeting over the years.  As a business traveler, I was surprised and frustrated that there was no internet connection at all available in the rooms.  No WiFi, no CAT5 cable, not even an auxiliary jack on the side of the phone so you could connect via a dialup modem.   Part of the reason I think it was in such bad shape was that it was expected to be imploded in I believe 2008 so they were probably just letting it go at that point.\n\nWhen I came back here again recently, I was shocked!  The smell was gone, the place was bright and open inside, the slots were all relatively new and the old, dark carpeting had been updated to something brighter.  They did all of this while keeping some of the cool older features like the stained glass barrel vaulted ceiling above the table games.\n\nSo it appears that the Trop has a new lease on life.  While it's hard to tell how long she'll be around, after seeing so many of the older resorts and casinos being blown up and rebuilt as something new over the past few decades, it's nice to see that they've chosen to renevate and refresh this property rather than reducing it to a pile of rubble as well.</t>
  </si>
  <si>
    <t>what,few,new,my,first,old,spilled,that,surprised,frustrated,available,auxiliary,such,bad,shocked,bright,open,new,old,dark,brighter,older,new,hard,many,older,new,past,few,nice,2006,2008</t>
  </si>
  <si>
    <t>QkXRa2oh1T2sH26RLPJzaw</t>
  </si>
  <si>
    <t>64gtZKZL3gA_CO2zJwvSog</t>
  </si>
  <si>
    <t>I recently flew from Seattle to Charlotte overnight on a red eye with US Airways, then from Charlotte onto Miami the next day.  The check in process in Seattle was a bit of a mess because US Airways' computer system was down.  At the gate they were forcing some people to check their bags, simply because the flight was full and they were quickly running out of space in the overhead compartments.  However, they were offering to check people's carryons through to their final destinations and they were doing it for free.  \n\nMy primary gripe with US Airways is the same one I've mentioned in past reviews - This airline tries to nickel and dime their passengers, and cut out a lot of what should be basic services in order to save on costs.   When I finally got to the ticketing kiosk at Seattle airport to check in for my flight to Charlotte, they had me in a middle seat.  If I wanted to select and aisle seat or a window seat they wanted to charge me $25.   Yes, evidently anything except for the middle aisle where you're squeezed between 2 people is now considered \premium seating\ and you must pay extra for it.  Also, as has been the case for the past year or more, there is no longer any complimentary entertainment or even music in the armrests on US Airways' planes anymore.  While this isn't a big deal for most, my iPhone was running low on battery so I didn't want to use that to play music, and during the nearly 5 hour flight from Seattle to Charlotte, it would've been nice to be able to at least have some music to listen to in order to help pass the time.  Not on US Airways' planes.  Evidently music systems cost money.  \n\nWhile the management of US Airways may be trying to reduce costs in an effort to increase their bottom line, these are things that passengers notice, and it quickly makes them want to consider other airlines.  In other words, their constant cutting of services and amenities to improve their bottom line may help them realize a few extra $$ now, but will most likely cost them customers and hurt them in the long run.</t>
  </si>
  <si>
    <t>red,next,their,full,overhead,their,final,free,primary,same,past,their,basic,my,middle,middle,\premium,extra,past,more,complimentary,big,most,my,low,nice,able,least,their,bottom,that,other,other,their,constant,their,bottom,few,extra,long,25,2,5</t>
  </si>
  <si>
    <t>byMAi-IvEzuu6eyHJbqzXw</t>
  </si>
  <si>
    <t>I wanted to update my review since it's been more than 4 years since I first rated this airport.   I'm also raising my rating of this airport to 5 stars.  \n\nEverything in my initial review is still accurate (except that the Google bean bag chairs are now gone), but the more I utelize other airports and see their obvious shortcomings, the more I truly appreciate CLT and all this facility offers;  Free WiFi that's a decent speed (a few other airports offer complimentary WiFi, but at times it's so slow that it's basically useless.  The speed here at Charlotte International has always been OK for me).  The oversized rocking chairs in the central terminal area for sitting, listening to the live pianists, getting some work done or just people watching, the amount and sheer variety of restaurants, shops and things to do here to pass the time during layovers, the ample signage, restroom attendants cleaning and upkeeping all the facilities all the time.   Really, this airport is the standard that many others should hope to emulate.  This is one of the few airports I've passed through where I've never had to say \This airport completely lacks xyz\ or \This airport is OK, but would be so much better if they only offered abc\.   Nope. CLT seemingly has everything covered, and I've never had a bad experience here.  Kudos!</t>
  </si>
  <si>
    <t>my,more,my,my,initial,accurate,more,other,their,obvious,more,all,that,decent,few,other,complimentary,slow,useless,OK,oversized,central,live,sheer,ample,all,all,many,few,OK,better,abc\.,bad,4,5,one</t>
  </si>
  <si>
    <t>6FL-P5UH_6Rxs8nzxX4KSQ</t>
  </si>
  <si>
    <t>m8OFShnsXwnxntd1mTp9ig</t>
  </si>
  <si>
    <t>I used this Cab service to get from the airport to my hotel on the strip, and the next night to get from my hotel to an event I was attending.  Both were great experiences, the drivers were friendly and talkative but not overly chatty (which is a good thing), they got through traffic quickly, and it was simple, fast, easy and straightforward to pay for the taxi fare and tip via a credit card.  No complaints here!</t>
  </si>
  <si>
    <t>my,next,my,great,friendly,talkative,chatty,which,good,simple,fast,easy,straightforward,</t>
  </si>
  <si>
    <t>ivNdLuqCarM4EhNgP332_Q</t>
  </si>
  <si>
    <t>IOwTrStIy6NinyquhBrLZQ</t>
  </si>
  <si>
    <t>As others have stated, this food court at the Excalibur has potential, especially when one is simply looking to grab something fast.  Unfortunately, in my opinion, this is really the only decent lunch option, and it was pretty bad.\n\nI'd arrived at the Excalibur at around 1 p.m. and I simply wanted to grab a quick bite, as I had some things to do and was planning to meet friends for a larger meal later that night.  I came here, got the orange chicken, fried rice and a soft drink. \n\nEVERYTHING they had in the pans in the display looked to be dried out, as if it was cooked hours earlier and had been sitting under warming lamps, or in baking pans ever since. The fried rice I got was OK, but the portion of orange chicken I got was pretty tiny, and while most of the pieces were fine, there was one that was a 2 inch round ball of breading with an undercooked piece of chicken in the center.  Needless to say I left that on the plate.  \n\nFor a small portion of dried out orange chicken and fried rice in a Styrofoam container and a small soft drink, I paid more than $10.  Horrible.</t>
  </si>
  <si>
    <t>potential,fast,my,only,decent,bad.\n\nI'd,quick,larger,orange,soft,OK,orange,tiny,most,fine,that,undercooked,small,orange,small,soft,more,1,one,2,10</t>
  </si>
  <si>
    <t>m_itQwCD2vEkt85A2nbqCw</t>
  </si>
  <si>
    <t>I was meeting a friend for lunch near the Excalibur hotel; he's a local and suggested we might try Burger Bar which is located a quick monorail or moving walkway ride away at the Mandalay Bay, as he'd heard decent things about it.\n\nIt was actually a good choice!  We were seated right away, ordered drinks and ordered food soon thereafter.  From that point on, service was great, our waitress checked in on us at least 3 or 4 times during the course of the meal to ask if everything was OK, and our drinks never got below a few inches from the top of the glass before they were topped off (though at one point, the staff did top off my Sierra Mist with ice water by mistake).\n\nI had the classic burger and fries, which simply came with lettuce, tomato and pickle.  It was a bit spendy at $15.40, but to be honest, it was one of the best tasting burgers I'd had in a while so I thought it was worth it.  My friend ordered the sliders and fries at $13.85 and was also happy with his food.  Soft drinks priced out at $3.75 each.\n\nTouristy Vegas prices perhaps, but the food here was good and so was the service.</t>
  </si>
  <si>
    <t>local,which,quick,decent,good,great,our,least,OK,our,few,my,classic,which,spendy,honest,best,tasting,worth,My,happy,his,Soft,good,3,4,one,15.40,one,13.85,3.75</t>
  </si>
  <si>
    <t>NAvnRCEpGp1ZdgAuv4I2Yw</t>
  </si>
  <si>
    <t>q7f_lCOKf40idrVSzmoYug</t>
  </si>
  <si>
    <t>I arrived at McCarran Airport for an early morning flight, and was drawn in by the amazing smell of this Cinnabon which is located in the gate area just after one gets off the monorail and comes up the escalators.\n\nWhile I'm usually a fan of Cinnabon (but not necessarily the calories or the sticky fingers that need to be washed immediately after eating them), I ordered the Cinnabon bites here and it seemed they may have been drying out under the heat lamps a bit too long, because rather than nice and chewy and gooey as they normally are, the bites I got here were rather dry and the outside edges of the dough was actually crunchy, which was something I'd never experienced before at any Cinnabon location.  \n\n6 mini buns and a bottle of milk priced out at $8.30.</t>
  </si>
  <si>
    <t>early,amazing,which,escalators.\n\nWhile,sticky,that,nice,dry,outside,which,mini,8.30</t>
  </si>
  <si>
    <t>aqYYwnX85Xq4ZZ8zXYan5Q</t>
  </si>
  <si>
    <t>A4zLP5AyKEEHQr_dWEZKig</t>
  </si>
  <si>
    <t>I can't say enough great things about Cleo.  Located at the SLS Hotel and Casino, this Greek \/ Moroccan tapas-style restaurant was amazing with both the service and the food.  A group of 4 of us came for dinner on a Friday night; We arrived, were seated almost immediately and the service was spot on all evening. \n\nThis place features small plates which are served up as they're ready, so we ordered several for the table, along with a few bottles of wine.  Everything we tried from the pork belly to the hummus, cauliflower, lamb chops and dumplings to the flatbread and bone marrow.. It was one of those rare occasions where each dish was as good or better than the one before it. There was really no low point in this meal.  The flourless chocolate cake and toffee pudding we shared for dessert were also divine!\n\nCleo is definitely not cheap. Indeed, we ended up running up a tab of more than $100\/person with no effort at all, but it was definitely worth it IMO.  We left this place fully satisfied!</t>
  </si>
  <si>
    <t>enough,great,Moroccan,amazing,small,which,ready,several,few,cauliflower,rare,good,better,low,cheap,more,worth,satisfied,4,one,100\/person</t>
  </si>
  <si>
    <t>QS7_BPmaBNvznOMhcVBemg</t>
  </si>
  <si>
    <t>Meh, a friend and I came to this restaurant that's located in the Westgate\/former Las Vegas Hilton at around 8 on a Thursday night for dinner.  We were hungry for sushi, and hanging on the wall next to the entrance to Silk Road, there's a full sushi menu.  Perfect!\n\nWe went to the hostess station and stood there waiting and talking for a few minutes before someone finally stopped by to ask if we wanted to be seated, and then waited a few more minutes before being seated (there was no line and we could see a number of open tables inside the place, not sure why the wait?).\n\nWe were seated, our drink orders were taken and we were given menus.  One problem: no sushi?!  My buddy went back out to check and sure enough, there was a sushi menu at the entrance.  When our server returned with our drinks we asked if they had a sushi menu, and she said no, that was a separate restaurant within this same general space that contains this noodle bar, a Benihana and a sushi place. OK? We'd already ordered drinks and were able to find a few dishes we liked on Silk Road's menu so we decided to stay.\n\nWe ordered an app and I ordered a wagyu beef dish for my main course.  While the food was good, I must say that the service was absolutely dreadful all night. It took forever for our server to take our food orders, our appetizer was delivered at the same time as our main courses, when we wanted a second round of beverages we had to wait for a few minutes before we could flag down our server, then several minutes later we had to ask someone else to get our dinks as it was obvious that our server had forgotten about us.  When it was time to get our bill and pay, again, it took forever.  \n\nIMO, this place is good, not great or outstanding, and the service on this night was nonexistent.</t>
  </si>
  <si>
    <t>that,Westgate\/former,hungry,full,few,few,more,open,sure,our,My,sure,our,our,separate,same,general,that,sushi,able,few,wagyu,my,main,good,dreadful,our,our,our,same,our,main,second,few,our,several,our,obvious,our,our,good,great,outstanding,nonexistent,8,One</t>
  </si>
  <si>
    <t>cxYYVn_xgeANA56OZR476w</t>
  </si>
  <si>
    <t>MtSEQlqTj3Pup-wBY-dKfA</t>
  </si>
  <si>
    <t>I appreciated 1897 Market because, when you're stuck eating at an airport, food options tend to be limited, and are normally insanely repetitive and uncreative in nearly every airport one travels through (think Sbarro pizza, McDonalds, Cinnabon, etc.).  Here at Charlotte airport they do have a handful of more unique and creative food and drink options vs. many other airports, and on my most recent layover here I was happy to find this place, the 1897 Market.\n\nThis venue offers several options, everything from a full \be seated by a hostess and be served\ restaurant experience, to a made to order pizza bar, to another area where they have a display cooler for those who just want to grab a sandwich, salad or other cold foods and drinks to go, or to quickly enjoy here.\n\nThey have an interesting seating area for the people who get the \to go\ items, which is laid out more like a cozy and rustic living room with couches, comfy seating and a large flat screen TV on the wall.  Otherwise, to go customers are banished to a set of high tables with stools (and power connections for laptops, phones and other devices), but \to go\ customers are reminded that they are not to sit at any of the low tables with chairs, as those are only for customers who are here for full restaurant service.  Prices aren't horrible, I had a rather large and filling cobb salad for $9 and a bottle of Vitamin Water for $4.</t>
  </si>
  <si>
    <t>stuck,repetitive,uncreative,unique,creative,many,other,my,recent,happy,several,full,other,cold,interesting,which,cozy,rustic,comfy,large,flat,high,other,low,full,horrible,large,1897,one,1897,9,4</t>
  </si>
  <si>
    <t>o4zxmACb7-buzd26jwS-Tw</t>
  </si>
  <si>
    <t>I wish I could give 3.5 stars.  I do love the flavor of the food, but the portions-- particularly on the tacos-- are pretty small for the price.  However, they make the guacamole for you right there at the table, and it's $9, but it's totally worth it.  I am a guacamole fiend, and I would say it's the best I've had so far in Scottsdale.\n\nThat being said, I have to say the bad:  1.  Parking not great.  2.  When we showed up, they gave our table to another couple right in front of us, even though we had reservations.  3.  They had run out of menus, so we had to wait for them... for over 20 minutes.  4.  I was most looking forward to trying the Texas grits, and when they didn't show up, I asked our server about them, and he told me he was sorry, but they were out of them.  That's fine, but I wish he had told me sooner.\n\nHowever, again, the personality of the server was nice and accomodating, and the flavor of the food at The Mission is delicious.</t>
  </si>
  <si>
    <t>small,worth,best,bad,great,our,our,sorry,fine,nice,delicious,3.5,9,1,2,3,20,4</t>
  </si>
  <si>
    <t>R-7-F8sTW2njXlT-m6Relw</t>
  </si>
  <si>
    <t>aTd8upPhfxefiecvTbtUMg</t>
  </si>
  <si>
    <t>Yelp helped me find this place, as it's close to where I work.  It was great, and there are some amazing specials... 10% off a pedicure on Monday, Tuesday, and Wednesday.  And also if you go on Mon, Tues, or Wed and you get a mani + pedi, they will give you a free eyebrow wax!  \n\nThe best thing about the place is the \family\ atmosphere.  I think the whole family does-- literally-- work there, and they all talk and hang out like you are in their living room with them.  I told them that I really wish I could understand Vietnamese so I could be in on the jokes.  They laughed at me and slapped my leg like I was the jokey-est jokester of all time.  It was charming.\n\nThe owner gave me my pedicure herself, and I LOVED her.  (Maybe it's because she A) rested her boobs on my feet every time she laughed and B) burped with gusto.)  However, she is part of the only reason why I gave Top Design Nails 4 stars instead 5.  She speaks zero English, so when I tried to explain that I like my nails mostly square but with rounded edges (complex, I know), she nodded her head like she understood and then proceeded to file my nails completely round, which I do not like.  I could have corrected it, of course, but I was so charmed that I decided to be \that customer\ on a future visit.\n\nI decided to get my eyebrows done while I was there-- even though I usually get them threaded elsewhere-- and the job was totally fine.  The best part is that my pedi + eyebrows was a total of $23 ($15 pedi, $8 eyebrows)!!\n\nOne more random\/interesting thing to note:  the owner also does clothing alterations on-site.  Apparently, she will hem a pair of pants for $4!  I know that must of us are in codependent, long-term relationships with our tailors, but I might have to give it a try some time, due to the ridiculously low price.\n\nAll in all, I highly recommend this place.  It is definitely unique!</t>
  </si>
  <si>
    <t>close,great,amazing,free,best,\family\,whole,their,my,est,my,her,my,only,my,square,rounded,complex,her,my,which,charmed,my,threaded,fine,best,my,more,random\/interesting,codependent,long,our,low,unique,10,4,5,zero,23,15,8,4</t>
  </si>
  <si>
    <t>AxvEdr5fkMfRPi3439sIPA</t>
  </si>
  <si>
    <t>0d6kx6Jlocw77y1J9nbqMA</t>
  </si>
  <si>
    <t>Well, I tried Scratch again.  I wish I could give it more stars, but I can't.  In fact, if it weren't for the quality and actual taste of the food, I would give this place 2.5 stars.\n\nI had the Croque Madame, and it was delicious.  The chocolate croissant was also really good... but it was also small for the price.  My friend had the vichysoisse, and it was excellent.\n\nThe service was definitely more attentive this time-- at least in terms of there being a better ratio of servers to patrons.  However, of the 3 servers who provided various things to us while we were there, 2 of them were great, and one of them was not.  While the third server did perform her duties, she was not warm in any way.  \n\nMore importantly, one thing that happened REALLY put us off.... and I was going to write the details here, but I have decided not to get into it, in the interest of discretion.  I will just say that one server was VERY rude to 2 elderly ladies at the table next to us.  VERY, VERY rude.\n\nIn the interest of fairness, I will add that my 9-month-old daughter did knock over and shatter a glass, which was completely our fault, and the \rude server\ did clean it up and tell us not to worry about it. \n\nAll in all, I would say to go here for the pastries for sure and if you are going to get actual food, carry-out might be the better way to go.</t>
  </si>
  <si>
    <t>more,actual,delicious,good,small,My,attentive,least,better,various,great,third,her,warm,that,rude,elderly,next,my,old,which,our,sure,actual,better,2.5,3,2,one,one,one,2,9-month</t>
  </si>
  <si>
    <t>JjoBDJqyJQ_0--XLY47ihw</t>
  </si>
  <si>
    <t>bS9FdoDvInQe9J48wNFCcA</t>
  </si>
  <si>
    <t>Everyone is right that this place is (very) tiny and friendly.  However, the service is a little slow, and the food just isn't that great.  I mean, Yelp's \A-OK\ description about sums it up.  Nothing awful, but nothing awesome either.  My friend tried their signature dish, the Mary Lou.  Again, nothing great.  It was okay, but we were expecting something in the burrito style, and it came out more like a quesadilla.  Also, the flavor of the machaca beef was okay, but I've definitely had way better.  And yes, I would say that the Mary Lou would feed two people pretty well.  Basically, I am not sure if I would go back.  It is rare that I am so entirely ambivalent about a food place, but this place (un)inspires it.</t>
  </si>
  <si>
    <t>right,tiny,friendly,little,slow,great,awful,awesome,My,their,great,okay,burrito,okay,sure,rare,ambivalent,two</t>
  </si>
  <si>
    <t>pWwa2YT3SdYiwJQEL1ukYQ</t>
  </si>
  <si>
    <t>d10IxZPirVJlOSpdRZJczA</t>
  </si>
  <si>
    <t>I almost gave this place 5 stars, but I really only give those out for \perfection.\  I have to say that Citizen's Public House serves the best scallops in the city-- which is somewhat of a surprise.  They are never overcooked, and the grits they are served on are delicious as well.\n\nThe prices are a little steep, but I will say that the quality of the food and the cocktails is very high.  Also, the serving staff is AMAZING and always very friendly.  Also, you can make a reservation through OpenTable, which is always quite handy.  I take out-of-town guests to CPH, and they have all really loved it.  Again, if the prices were a little lower and if the menu had just a few more choices, I would have given it 5 stars.</t>
  </si>
  <si>
    <t>best,which,delicious,little,steep,high,AMAZING,friendly,which,handy,little,lower,few,more,5,5</t>
  </si>
  <si>
    <t>Uxg8J30sCwIyIxE-Glzh4A</t>
  </si>
  <si>
    <t>3-6biVwm7VwPZ-k67jml-Q</t>
  </si>
  <si>
    <t>I go to Andreoli's a lot for lunch because it's very close to my office.  The sandwiches and desserts are great... and the side salad that they serve with the sandwiches is so fresh with a light and simple oil and vinegar dressing.  Yes, most of the employees at Andreoli's have an Italian accent, and YES, this means that sometimes their personalities are lost in translation... but I personally love it!  The ingredients are always so fresh, and I recommend the Sempronio sandwich, especially if you are a fan of prosciutto.  I did not give the place 5 stars for three reasons:  1. it's a little expensive.  2.  Not a lot of parking.  3.  Not a lot of seating-- it gets crowded quickly.  So if you are going for lunch, make sure you are there by about 11:30.\n\nAlso, I have to add that I have been to Andreoli's at night before, and there was an opera singer... which was super cool!\n\n**Slight amendment to original review.** I wish I could give 3.5 stars for this place.  I just got lunch there and was charged SEVEN DOLLARS for one slice of cake.  And the portion wasn't large, and the cake is dry and not very good.  Also, my friend bought some of their gourmet chocolate, and it's *ridiculously* expensive.</t>
  </si>
  <si>
    <t>close,my,great,fresh,light,simple,most,Italian,their,fresh,expensive,sure,which,original,large,dry,good,my,their,expensive,5,three,1,2,3,11:30.\n\nAlso,cool!\n\n**Slight,3.5,SEVEN,one</t>
  </si>
  <si>
    <t>tGuglt9enbBk1i0XyC37SA</t>
  </si>
  <si>
    <t>3yMmo1sERpks50quoaA8PQ</t>
  </si>
  <si>
    <t>This place is just okay.  I admit that I am picky about Italian food, but I really thought the good was boring, and slightly overpriced for what it was.  I do like the interior vibe of the place-- homey and not overly pretentious-- and our server was nice enough.</t>
  </si>
  <si>
    <t>okay,picky,Italian,boring,interior,pretentious--,our,nice,</t>
  </si>
  <si>
    <t>SXXfFZTWwGeYWyZy9o-hwA</t>
  </si>
  <si>
    <t>I found J.D. and Sleek Image on Yelp, and I am so glad I did!  I have a classic car (1968 Camaro SS convertible), and I really needed someone to treat her with care.  J.D. was responsive and professional, and he followed up with me for a booking when he said he would.  J.D. was able to get an appointment set up within 3 business days, and he and his crew showed up early in the morning - exactly on time - at my convenience before I headed off to work.  J.D. followed up after the job was complete and sent me pictures so that I could see their work immediately.  Finally, J.D.'s cost quote was even a bit lower than quotes I had received from similar companies.  I will definitely use Sleek Image again, and I will definitely recommend to anyone who asks!</t>
  </si>
  <si>
    <t>glad,classic,responsive,professional,able,his,my,complete,their,lower,similar,1968,3</t>
  </si>
  <si>
    <t>QFxtjQRpWLcuWMzsN9l6Bg</t>
  </si>
  <si>
    <t>wl0QZqAzr1DelslQ02JGCQ</t>
  </si>
  <si>
    <t>I can't rave about this place enough.  Not expensive, great vibe, great music, communal or private seating, tons of food options.  My favorite pasties are the Mexican, the Chicken Portobello, and the Royale with Cheese.  Also, you REALLY can't skip the Banoffee Pie for dessert!</t>
  </si>
  <si>
    <t>expensive,great,great,communal,private,My,favorite,</t>
  </si>
  <si>
    <t>pxoN7XOUO6aEg8UHl_2mKQ</t>
  </si>
  <si>
    <t>hAzyf-By2T6TUGhDOGq4HA</t>
  </si>
  <si>
    <t>Cobblestone got me in and out quickly, even though I called only about 5 minutes ahead.  My nail tech was very sweet and polite, and she got me out in 30 minutes, which is all the time I had.  Okay selection of polish, and the decor was basic\/generic, but I don't care much about that.  I would go there again, as it is my 2nd favorite nail salon in the area.  *Please note that they do run your card for the cost of the service, but all tipping must be done in cash.</t>
  </si>
  <si>
    <t>My,sweet,polite,which,all,Okay,basic\/generic,my,2nd,favorite,your,5,30</t>
  </si>
  <si>
    <t>HYn_tbyjDQ2lS22ZdCQUpQ</t>
  </si>
  <si>
    <t>l5NUIeAo6Fk-Vx4nm3Xqfg</t>
  </si>
  <si>
    <t>Negative. Food was totally bland until i ate a retadro pepper that burned my tongue so i couldn't tell it was tasteless. Decent delivery time but yea, no.</t>
  </si>
  <si>
    <t>Negative,bland,that,my,tasteless,Decent,</t>
  </si>
  <si>
    <t>vPX18vNeNAWdTDTRgGSBKw</t>
  </si>
  <si>
    <t>mEhW0TYZi1xor_Xp15Fc2w</t>
  </si>
  <si>
    <t>note that the 2star rating is just compared to all resturaunts not just hawaiin ones. \nfood was good. i dont know my way around hawaiin cuisine so who knows? i just know it tasted good but left me with a fast food feeling afterwards. \n atmosphere was like.. nah just do take out. the atmosphere is like an uncomfy mcdonalds made of fake bamboo with pictures of kids in bikinis. srsly kinda creepy.</t>
  </si>
  <si>
    <t>hawaiin,good,my,good,fast,uncomfy,fake,creepy,2star</t>
  </si>
  <si>
    <t>xpi3qI315tuXDlyABcLrUA</t>
  </si>
  <si>
    <t>BYYTKKHMGoTPjILP-WMpFw</t>
  </si>
  <si>
    <t>yuck. my body hurts from eating the food and my soul hurts for making my body do it.\nBarf-o :(</t>
  </si>
  <si>
    <t>my,my,my,</t>
  </si>
  <si>
    <t>WuCI14jKOz4QYRQkh58CZA</t>
  </si>
  <si>
    <t>o7AiTlyWUrBSzdz6oMHj5w</t>
  </si>
  <si>
    <t>This place looks like Candyland. I'm a dungeons and dragons junky and even I think this place is tacky. \nRooms are very out-dated as of 2011 and there is security at both towers, making it difficult for men to hire consenting adults to visit them.\nThe valet is a bit of a cluster, though self-parking is often a fast alternative for a woman on a tight schedule.\n\nThere are a few decent and discrete rendezvous spots in the casino itself.</t>
  </si>
  <si>
    <t>junky,tacky,difficult,fast,tight,few,decent,discrete,rendezvous,2011</t>
  </si>
  <si>
    <t>2sIgKPJ6ELZnDmsYXJLm_w</t>
  </si>
  <si>
    <t>gywVAB1bpriEsGIMT3wk4g</t>
  </si>
  <si>
    <t>Vicky C's has great stuff, but this is a Tranny review. Personally I can't wear their panties like even at all, as excellent and unique as they are. There have only been a few pieces I've gotten to hold back the beast, and trust me, i've tried a bunch! The slogans are kinda dumb but I suppose that's part of their appeal for many people? \n\nThis location is great and discrete, and the staff is helpful so for anyone post op, or genetic I would highly recommend it if you're in the Palazzo and in need of intimates.\n\nTranny rating is 1-Star, Cissexaul rating is 5-Stars</t>
  </si>
  <si>
    <t>great,their,excellent,unique,few,dumb,their,many,great,discrete,helpful,genetic,intimates.\n\nTranny,1-Star</t>
  </si>
  <si>
    <t>o-7B3ZmDjEUOExFc3rn3tw</t>
  </si>
  <si>
    <t>BuGweXjpqEo_5ovBHd-7zQ</t>
  </si>
  <si>
    <t>Meh. Gross location poor service, rotten drive-thru. Had to repeat our order like seven times. Food was fine I guess.</t>
  </si>
  <si>
    <t>Gross,poor,rotten,our,fine,seven</t>
  </si>
  <si>
    <t>pHPrGfUunndvK1V-5961fg</t>
  </si>
  <si>
    <t>QdXg79fKbFLEPePPnL02Fw</t>
  </si>
  <si>
    <t>love whole foods! It's totally over priced and totally snobby but you can get pretty much everything you will ever need here. rare stuff, exotic stuff, out of season stuff, organic, local-grown.\nThe butcher department is really great too. I'm still kind of naive when it comes to cooking but they make me feel very comfortable asking questions that must seem retarded to them.\nThe hot food bar and soup and salad bars are also awesome!</t>
  </si>
  <si>
    <t>whole,snobby,much,rare,exotic,organic,local,great,naive,comfortable,that,retarded,hot,awesome,</t>
  </si>
  <si>
    <t>WWpIMF3Wu6xyYvHlKlCtDg</t>
  </si>
  <si>
    <t>zbeOniywMsbIuZmAaHoXVQ</t>
  </si>
  <si>
    <t>This place is alright. It's got the basics for sure, but ya know.. all the lingerie pieces have a stale cigarette smell to them, since there's a movie theatre in the joint that allows patrons to smoke.\nStaff is always good. They have a great selection of lube.</t>
  </si>
  <si>
    <t>alright,sure,all,stale,that,good,great,lube,</t>
  </si>
  <si>
    <t>cehLL74zDg3Nw630nxRTnw</t>
  </si>
  <si>
    <t>YsGN4k4N4a5LWxe6H-yviA</t>
  </si>
  <si>
    <t>Hit or Miss. They are short handed every night so delivery can be hella slow. The place also closes very early. Before 11.</t>
  </si>
  <si>
    <t>short,slow,11</t>
  </si>
  <si>
    <t>YannvuNgGC3NMCqJZU779g</t>
  </si>
  <si>
    <t>PaF9DsA8aQSSKXSJxdd8lA</t>
  </si>
  <si>
    <t>The cashier deliberately and repeatedly disrespected me. The Manager had non-existent conflict resolution skills and lazy customer service skills and would just assume discredit legitimate complaints than deal with the consequences of their terrible workers and the poor judgment that let then stumble into their employ.</t>
  </si>
  <si>
    <t>non,existent,lazy,legitimate,their,terrible,poor,that,their,</t>
  </si>
  <si>
    <t>ue3Jtyjq6B9a-M6fNwEC-w</t>
  </si>
  <si>
    <t>_OTl6V2oUfMMmoDWD2nXVg</t>
  </si>
  <si>
    <t>To many people's surprise, just because I go to the gym six times a week and eat a healthy gluten-free diet does not mean that once in a while I don't crave cakes, muffins, cupcakes and most of all, BREAD. I love food. I MISS lots of food. I HAVE to eat gluten-free in order to avoid the overwhelming and consuming nausea, fatigue and pain I experience after eating something as simple as a piece of regular wheat bread. 10 years ago, bakeries that make gluten-free food may have existed, but everything tasted like a bad Saturday night hangover. However, it is not 10 years ago and now there are places like Beau Monde Bakery that have popped up in Las Vegas and make gluten-free people like myself go BANANAS!\n\nI was lucky enough to try three different items from Beau Monde's: Banana Bread, Coffee Cake and one of the most amazing cupcakes I've ever had, gluten or gluten-free. All three were moist, delicious and not overly sweet which made my taste buds full with happiness. The banana bread was subtle, soft and didn't need anything too fancy in around to get such a delicious, full flavor. The coffee cake gave me an overwhelming desire for sipping coffee on my porch while watching the sunrise. P.S. I hate coffee.\n\nOh those cupcakes. I normally do not like chocolate cupcakes, let alone anything with a ton of frosting on top. Too sweet and frosting borders on overpowering the cupcake with a slick sugary coating. Beau Monde's cucpcakes? Perfect. Definitely not too sweet. The cupcake itself did not even taste like it was gluten-free. In fact, none of these items tasted overly gluten-free. Love it. However, the part that made this cupcake heavenly? The FROSTING. I don't like frosting, but Beau Monde's buttercream frosting was perfection. No greasy aftertaste, no powerful sugar shock to the taste buds and it tasted like it was quality, not processed. Top with a single chocolate chip and that cupcake made my month. I cannot wait to eat there again, especially during the holidays when I don't want to bake generic gluten-free mush.\n\nAll together, Beau Monde's is a solid bakery, and the fact that they are also gluten-free is just like the buttercream frosting on their cupcakes. Perfection.</t>
  </si>
  <si>
    <t>many,healthy,gluten,free,most,gluten,free,overwhelming,simple,regular,that,gluten,free,bad,that,gluten,free,BANANAS!\n\nI,lucky,different,amazing,gluten,gluten,free,moist,delicious,sweet,which,my,full,subtle,soft,fancy,such,delicious,full,overwhelming,my,alone,sweet,slick,sugary,Perfect,sweet,gluten,free,free,that,buttercream,powerful,Top,single,that,my,generic,gluten,free,solid,gluten,free,buttercream,their,six,10,10,three,one,three</t>
  </si>
  <si>
    <t>aDXr2mYC2o_0Fsd5-jtbsQ</t>
  </si>
  <si>
    <t>I get it. Jiffy Lube is more expensive than the random company in the coupon section offering a $9.99 oil change. I'm not made out of money. I love a good deal (please see my other reviews to see how excited I get about cheap food). Most of all? I LOVE good service. This Jiffy Lube is the epitome of PHENOMENAL customer service, and amidst the expense, it is WORTH IT.\n\nI went back to this location, as always, this morning and unfortunately, have had a rough week, so I wasn't as chipper as normal. No, I wasn't evil (that's a lot of work), I just wasn't my normal self. The instant my window was down, I was greeted with a big smile and just the friendliest service I could ask for. He opened the door for me to get out of my car, opened the door into the office, showed me where the restroom was and where the water was in case I felt thirsty, the whole nine yards. \n\nWhen they try to sell you an additional service, it is never sleezy. I know I have to get my engine flushed once every 30,000 miles. They didn't PUSH me into it or make me feel uncomfortable. The man just printed out a form to serve as a reminder and that was it. The other guy there (my normal representative) said hello and was equally friendly as the first gentleman. As if they needed to impress me even more (once again), as I left, the door was opened for me from the office and through the garage, and then the gentleman opened my car door for me too! CHIVALRY STILL EXISTS! EUREKA!\n\nI LOVE this Jiffy Lube. I have sent emails to corporate telling them how happy I am with their service. These guys are great and they are absolutely worth the money you pay for an oil change. LOVE THEM!</t>
  </si>
  <si>
    <t>expensive,random,good,my,other,excited,cheap,Most,good,rough,normal,evil,my,normal,my,big,friendliest,my,thirsty,whole,additional,sleezy,my,uncomfortable,other,my,normal,friendly,first,my,corporate,happy,their,great,worth,9.99,nine,30,000</t>
  </si>
  <si>
    <t>Fct1uo5GQXzsfgF_c_9tuQ</t>
  </si>
  <si>
    <t>_ixV2SWDy7w8jzEAHp85qA</t>
  </si>
  <si>
    <t>When I saw this restaurant did not have more star power, it made my heart sink a little bit. Now, I went to First for brunch with two very hungry, crabby (not really, but let's go with it) tourists who came to visit the fiance and I. I've heard plenty of great things about First and know how popular his restaurant is in Chicago, so we decided to branch out and try something new. Happiness ensured. Life was good.\n\nRight when I came to the table we were greeted by a gorgeous blonde server who was smiling at us (even though she had probably been there for 4 hours already) and taking our drink orders. Do you need to even ask madam? Because I saw a champagne fountain and a CART OF BLOODY MARY'S ROLLING AROUND THE RESTAURANT STARING AT ME FROM EVERY ANGLE. In order to avoid starting me day off hard, I somehow resisted the Bloody Mary cart (complete with Slim Jim sticks mind you) and went for the neverending champagne\/mimosa deal for yes, only $10. The wonderful server never left our glasses empty...ever, which completely threw my desire to start off light in the morning out the window immediately. Thankfully, the food came. Oh, the food came.\n\nOf course, my friend had to order Your \First\ Threesome. Yes, the quotation marks were on the menu. LOVE IT. His wonderful girlfriend ordered the French Dippity Do (it made my day just hearing it ordered), my fiance went with a safe order of fish and chips and I made my own omelette with smoked salmon, gruyere cheese and spinach. The food came almost instantaneously. Now, that may be the champagne talking, but when the food hit the table I think I started to drool. A LOT. I had enough food on my plate to feed a small country. My friend's \First\ Threesome looked like a threesome that I would enjoy every morning for the rest of my life (ZING!), his girlfriend's Dippity Do came out with a BOAT of gravy and brisket poruing out of a golden brown challah bun and my fiance's fish and chips was great on presentation and even had the malt vinegar in a little squeeze bottle. Yes, I love anything that is mini. \n\nEveryone devoured their food in minutes while the server continued to pour us champagne to a point where I'm not sure who paid the bill. No, actually, it was not the champagne that did this, it was the tender, fluffy, smoky omelette I ate in two seconds. Best part? The cheese was a perfect ratio to what else was in the omelette...not overwhelming or overly gooey. I like my arteries to remain open for a bit. The brisket sandwich made all of these wonderful memories of good Southern BBQ swim through my mind. Now, there is nothing like AUTHENTIC Southern BBQ, but this came close enough for me to want to forgo my gluten intolerance for just one bit. The fiance enjoyed his fish and chips while I continued to stare at his mini vinegar bottle and then I saw my friend's Threesome. My friends, decadence and an all around brilliant way to start your long day of drinking is that threesome. Pun aside, that threesome was a thing of glory, and it is a crime if you ignore its powers.\n\nSo as you can tell by this novel, I loved First. I adore it. I will go there again, maybe even next weekend. The price is a little hefty, but if I can sit in that chill environment with great food, good service and surrounded by the ones you love, can you ask for much more? \n\nP.S. If you do not like a live DJ playing some old and new school jams on Sunday morning for brunch, don't go here. If you don't like some Top 40's with a little old school for lunch, don't go here. If you don't like the music you hear as you walk by, don't go here and let the rest of us get fat off of this decadent food.\n\nP.P.S. The management there was great, came and spoke to the table and was very friendly. If you don't like the service or there is an issue, talk to them, they WANT TO KNOW.</t>
  </si>
  <si>
    <t>more,my,little,hungry,crabby,great,popular,his,new,good.\n\nRight,gorgeous,blonde,our,complete,wonderful,our,empty,which,my,my,Your,His,wonderful,French,my,my,safe,my,own,smoked,enough,my,small,My,my,his,golden,brown,my,great,little,that,mini,their,sure,that,fluffy,smoky,Best,perfect,overwhelming,my,open,wonderful,good,my,my,gluten,his,his,mini,my,My,brilliant,your,long,threesome,its,next,little,hefty,great,good,more,live,old,new,little,old,fat,decadent,great,friendly,two,4,10,two,one,40</t>
  </si>
  <si>
    <t>yJrlV0ocrKFnn9VzuNetCg</t>
  </si>
  <si>
    <t>epETdeCmoF_-ufT5b8ACUA</t>
  </si>
  <si>
    <t>Oh delicious. Every time we come to OH, I say I'm going to eat something different, but alas, it never happens. There are three OH, one down the street from the other. The original is the one we've gone to the most, but the new location has mimosas and beer. Simple things my friends, simple things, especially in the morning after a very, very long night.\n\nThe lobster omelet is phenomenal. Real lobster, avocado and Jack cheese. I am particular about my omelets and how they're constructed (yes, omelet snobbery exists), and OH puts a ton of lobster, avocado and cheese stuffed into the omelet instead of sitting on top of the omelet doing nothing. I strongly dislike lazy omelet makers that put main ingredients (other than chili, chile verde, etc)on top of the omelet only instead of inside the omelet, so OH does everything right. There is nothing like cutting into the baby Lobster Fest omelet (which is still massively large)and getting a supple chunk of lobster, cheese and avocado in every bite. The homemade chips that come with the omelet have a great seasoning on them that makes it easy to devour them in one foul swoop. \n\nMy fiance has tried several different dishes. So far, his favorite dish is the lobster eggs benedict. I don't know how they make their hollandaise sauce, and I don't know if I want to. There are some high caloric foods that I don't need to think about when licking the plate. Picture a beautiful piece of lobster resting under a perfectly poached egg drowned in hollandaise sauce. Somewhere on the plate is an english muffin, but that's not as important as what's rocking out on top of the muffin. Some people don't want their EB drowned in hollandaise, so if that's you, ask for it on the side. I may or may not have dipped some of my chips in said hollandaise sauce just to ensure my arteries were clogged before working out later that day.\n\nAdvice: Get the baby omelet. They say it is a baby size, but the baby size is large enough still for an ogre baby, because its still hefty and fills up 75% of the people who eat it. If you're getting an omelet topped with chili or chile verde (which is pretty delicious, but doesn't have enough kick like I'm used to with chile verde), definitely go for the smaller size or you'll be hurting in the restroom for many hours following your meal. Come on. That many eggs can rarely do a body good. Also, get the banana bread. Oh dear God. Piping hot homemade banana bread smothered in real butter (margarine is a crime against the world)not only has one of the most intoxicating smells, but according to my fiance the taste of it is fantastic.</t>
  </si>
  <si>
    <t>delicious,different,other,most,new,Simple,my,simple,phenomenal,Real,particular,my,omelet,lazy,that,main,other,chili,chile,etc)on,right,which,large)and,supple,homemade,that,great,that,easy,foul,several,different,his,favorite,benedict,their,high,caloric,that,beautiful,english,important,their,my,my,large,its,hefty,chili,chile,which,delicious,enough,chile,smaller,many,your,many,good,dear,hot,homemade,real,intoxicating,my,fantastic,three,one,one,75,one</t>
  </si>
  <si>
    <t>u7uyXVIWKR0GiGHxXir7bA</t>
  </si>
  <si>
    <t>u-833nkDJyLLjKypObhVZA</t>
  </si>
  <si>
    <t>Perfect. Really. They're perfect. The location is conveniently next to my apartment complex, but I would travel a decent amount of time to come and have them manage my contact lense and glasses examinations. Why you may ask? CUSTOMER SERVICE. This office knows the importance of customer service compared to other big name companies AND their prices are VERY reasonable for glasses.\n\nI loved my doctor. She was very informative, straight to the point and thorough. Then I went outside to pick out my glasses. The gentleman did not breathe down my neck, try to upsell me, was very informative and gave his opinion if I asked for it and was honest. I picked out my glasses in 5 minutes, ordered the glasses in 10 minutes and was out of there after the appointment within 45 minutes. YES PLEASE! Plus, I walked out spending $300 less on equal-quality glasses and lenses compared to the damage and utter bank account destruction I received after walking out of Lenscrafters. Nobody will complain about that, plus, the service absolutely justified the prices in every way.\n\nI will come here until the day we leave this wonderful desert. I LOVE offices that focus on customer satisfaction because they know that we Yelp and refer our friends. Also, they are just honestly good people, and I appreciate how warm, friendly and caring they were - it is truly wonderful to walk into an office and know that I will be taken care of and that I am in good hands. GO HERE. YOU WILL LOVE THEM TOO!</t>
  </si>
  <si>
    <t>Perfect,perfect,next,my,decent,my,other,big,their,reasonable,glasses.\n\nI,my,informative,straight,thorough,my,my,informative,his,honest,my,less,equal,utter,wonderful,that,our,good,warm,friendly,wonderful,good,5,10,45,300</t>
  </si>
  <si>
    <t>_5LtWw-VXPgHw2h2MVvnxw</t>
  </si>
  <si>
    <t>We love Ri Ra. Love, love LOVE Ri Ra. \n\nWe've gone to Ri Ra several times. I love their locals special on Friday's - 50% off your meal for locals on Friday's. Yes please! Get the rewards card - worth the 3 minutes it takes to fill it out and you get discounts, complimentary food, etc in the future.\n\nWe just happened to walk by and see that Derek Warfield from Derek Warfield and the Young Wolftones was the live music that night. Of course, we jump into the pub and sit at the packed bar. Hubby bought several pints of perfectly poured Guinness, a couple which had the four leaf clover design on top, and I had a couple pints of cider. The special that night was mussels in a whiskey sauce. Let me tell you. I had just gotten back from RI and had fresh mussels and these mussels at Ri Ra were equally as fresh, and that whiskey sauce is what dreams are made of. Perfection.\n\nThe night was perfect, and it helped that a huge group of Star Wars convention-goers from the UK who were mildly intoxicated showed up and danced the night away with the rest of us.\n\nWe always go to Ri Ra for breakfast. At first their menu was smaller, but it didn't matter because everything was scrumptious. My hubby loves the full Irish breakfast complete with rashers and black and white pudding. I love their Classic American or the Kilcullen Omelete. Every tastes as traditional as it gets in the U.S., and it helps that they made the bar in Ireland and transferred all of it to Vegas.\n\nI'll be honest, I've had food here that was okay and nothing exciting, but for the most part the food is great and the entertainment, especially when its a live band on a weekend night, is perfect for a night at the pub.</t>
  </si>
  <si>
    <t>several,their,special,your,complimentary,live,several,which,special,fresh,fresh,perfect,huge,their,smaller,scrumptious,My,full,Irish,complete,black,white,their,Classic,traditional,honest,that,okay,exciting,most,great,its,live,perfect,50,3,four</t>
  </si>
  <si>
    <t>Ci_PCm3VqPw9Ilqh9E3xVw</t>
  </si>
  <si>
    <t>vKDI9qLe1z_B4nbUwh7oNA</t>
  </si>
  <si>
    <t>This review is in response to the services I've received at Ulta's salon.\n\nFor a very long time, I went to Mark at Super Cuts at Eastern and Serene. However, once he left to pursue other options, I impulsively got a haircut by Bethany at the Ulta salon while purchasing some facial care. Thankfully, it all worked out, have used Bethany for several months and plan on continuing our hair relationship for as long as humanly possible.\n\nWhat I like about  Bethany is that at first, she understood that I wanted simple things done to my hair. Conservative. Nothing crazy. Each time she made me feel more comfortable with her stylish ways, and we agreed to do something new to my hair. Longer layers, shorter layers, more layers, a few new angles or cuts, and this most recent time we added some gorgeous reddish-copper color highlights to my hair and I LOVE THEM. They're perfect. Subtle enough to be professional, but the color pops enough to give me a little spunk, and I like spunk.\n\nShe's great to talk to, relaxed and a good listener. She makes suggestions but she understands the client's need. I love that Ulta strives to have well-trained stylists, enthuses their employees to continue their training and certifications and hires personable employees who do great work and make very happy customers (who have subsequently purchased many styling and hair products I normally would have never purchased had it not been for a great, subtle hairstylist).</t>
  </si>
  <si>
    <t>long,other,facial,several,our,simple,my,Conservative,crazy,comfortable,her,stylish,new,my,Longer,shorter,more,few,new,recent,gorgeous,reddish,my,perfect,Subtle,professional,little,great,relaxed,good,that,their,their,personable,great,happy,many,great,subtle,</t>
  </si>
  <si>
    <t>YeUeCgzznk5Y4ydlbU-t3w</t>
  </si>
  <si>
    <t>I was shocked to see that Aria didn't have 4.5 stars if not 5. I had a phenomenal experience at Aria, and I cannot wait to stay there again sometime very soon.\n\nMy husband and I booked a room online at Aria to celebrate our two night staycation on the Strip. While making small chat at the Registration Desk, we told the woman that we were there to celebrate our one year wedding anniversary. Low and behold, we received our key after receiving very friendly customer service, and were on our way. \n\nAfter a long, long walk, we finally came to our room. Looking at our room, we were at the end of the very long hallway in the corner of the building looking at a gorgeous view of the Strip. Well, then we walked into the room.\n\nI'm a suck for technology, especially sexy technology that turns on your room when you walk in after a very long walk. The curtains slowly opened as sensual mood lighting raises in the background, smooth jazz starts to play on the television and I dropped my bags in awe. The sights, sounds and utter zen-like feeling I experienced within the first 15 minutes was exactly what I would expect from the Aria and then some. Who needs to walk around the Strip when you have that kind of view and all the luxuries of the Aria at your finger tips?\n\nHowever, if you do want to leave your room there is a tram that goes from the Aria to Crystals (which exits right near a Starbucks), Monte Carlo and Bellagio if you want to spare yourself a little walking. We use this tram often when we are on that part of the Strip, and when it's free there is very little to complain about. \n\nThe restaurants at the Aria offer their guests a wide variety of cuisines, and each one we've tried has been delicious in every way. Many of the restaurants have Happy Hour menus which offer a more affordable price for customers that may not want to spend their food budget on one meal like myself. I would suggest trying Lemongrass or Julian Serrano for a meal and the Patisserie for Straciatella Gelato. So good, and definitely worth the price. \n\nThe quality of this hotel is high, the customer service has always been impressive, and even their basic rooms are still beautiful and offer their guests quality accommodations  for a reasonable price. If you're looking or a little bit of luxury, I suggest staying at the Aria!</t>
  </si>
  <si>
    <t>shocked,phenomenal,soon.\n\nMy,our,small,our,Low,behold,our,friendly,our,long,long,our,our,long,gorgeous,sexy,that,your,long,sensual,smooth,my,utter,like,first,all,your,your,that,which,little,free,little,their,wide,delicious,Many,which,affordable,that,their,good,worth,high,impressive,their,basic,beautiful,their,reasonable,little,4.5,5,two,one,15,one</t>
  </si>
  <si>
    <t>R0HNRBebD_agl1sdHloIcQ</t>
  </si>
  <si>
    <t>5eV8oUGdBXylwB7HeaDFOA</t>
  </si>
  <si>
    <t>I more than love Great Greek. I could eat here every day if possible. It's more than just delicious food. When I come into Great Greek I feel like a part of the family. Every person who works at Great Greek is friendly, efficient, and they make me want to come back to the restaurant. We met the owners and their family, and each of them thanked us profusely for coming to eat at their establishment. What more could you ask for?\n\nWell, I guess you could ask for good food, but that is a given when you come to eat here. There is so much to try and not enough time! I haven't been able to eat the rice due to a gluten allergy - they did not feel confident that the pilaf was OK for me to eat (it rarely is), so I had Feta Fries instead. They were terrible. Never eat them! I will suffer the torment and eat anyone's orders if they don't want them! They're simple, overloaded with dressing and cheese - just delicious with herbs and feta. For $13 you get a Greek Salad with delicious good quality Olive Oil dressing, Pita (if you're not GF), 2 Chicken Souvlaki Skewers, Feta Fries and happiness. Could you ask for more? Their steak is also always cooked a perfect medium rare, and their shrimp are so delicious I could eat 4 skewers and still want more!\n\nTheir Avgolemono Soup is my favorite...ever. This is made with just white rice, no pilaf. Their hummus is homemade, smooth and delicious, just like everything else on their menu. What's not to love?\n\nMy husband has had the gyros and the rice bowls and loves them both. The gyros meat is good, not as salty as the meat we had back home in Chicago. He says the rice could be eaten in pounds all day long, the rice bowl is great because when you mix everything together and add a pita nothing can go wrong! \n\nI would call ahead if you're ordering take out, or if you want to know their daily special. I've had their grilled lamb chops, and I assure you, it is worth every last dollar spent on that dinner. SO GOOD. The Greek Chicken special is one of my favorites too! You won't go wrong stopping by here! Eat and enjoy!</t>
  </si>
  <si>
    <t>more,Great,possible,more,delicious,Great,friendly,efficient,their,their,more,good,much,enough,able,gluten,confident,OK,terrible,simple,overloaded,delicious,feta,delicious,good,more,Their,perfect,medium,rare,their,delicious,more!\n\nTheir,my,white,Their,homemade,smooth,delicious,their,good,salty,great,wrong,their,daily,their,worth,last,GOOD,my,wrong,13,2,4,one</t>
  </si>
  <si>
    <t>kefOawHEh8BipweJJLT0tQ</t>
  </si>
  <si>
    <t>Our favorite Indian food restaurant in the area.\n\nBest chicken tikka masala I've had since I was a kid. \n\nWe normally get the Non-Vegetarian platter for 2 which comes with an order of pakora, chicken tandooria, your choice of a chicken dish, their dal of the day, tomato basil soup, an order of naan, an order of basmati rice and a dessert for about $50. \n\nWe normally get the chicken tikka masala, but I've heard their butter chicken is excellent. Every bite of food is delicious here, and all of the servers are very knowledgeable about people with a gluten allergy which is always helpful. Most Indian food, except the breads, are gluten free friendly, and I have never gotten sick from eating here.\n\nGreat service, fantastic, flavorful food and a relaxing ambiance. Best place in town.</t>
  </si>
  <si>
    <t>Our,favorite,Indian,area.\n\nBest,Non,which,your,their,their,excellent,delicious,knowledgeable,gluten,which,helpful,Most,Indian,free,friendly,sick,fantastic,flavorful,relaxing,Best,2,50,here.\n\nGreat</t>
  </si>
  <si>
    <t>aT--hwH9Pq4_PTNXUvOzsA</t>
  </si>
  <si>
    <t>o84XM3l2keUVCLtTdT1wxg</t>
  </si>
  <si>
    <t>Cecil's is the best. I took in a pair of black Old Navy riding boots that I got for Christmas two years ago and a brown North Face Oso jacket that I bought three or four years back. The heels were starting to wear off on the boots, right where the boot connects to the heel, and Cecil said they couldn't patch up that one part, but they could put a wider, taller heel on them for about $16-$18. The main zipper pull of the jacket had broken off, and Cecil fixed it himself with a pair of pliers and a new pull--for $8.44. This is a great small business, and I'm pretty sure they can fix just about anything wearable that needs fixing.</t>
  </si>
  <si>
    <t>best,black,that,brown,wider,taller,main,new,great,small,sure,wearable,that,two,three,four,one,16-$18,8.44</t>
  </si>
  <si>
    <t>CCaPolTK3ZEVCMHe0iuWLQ</t>
  </si>
  <si>
    <t>oKYUMYQI7AkjCJdRsKlqtg</t>
  </si>
  <si>
    <t>Looove this place. Today was my first time going there, and I went for lunch with a friend. I've never had miso soup before, but man, am I glad I was introduced to it here! For the native Madisonians, it tasted a little bit like hot spicy cheese bread--in a soup. THAT good. \n\nI don't like sushi, so I can't speak to that part of the menu, but the pan-fried salmon in coconut curry with roasted squash was delicious. The salmon was flaky and smooth, but it held up perfectly in the sauce; the squash was sweet; and the rice and Asian slaw (which come with each entreÃ©) were great, light companions to everything.\n\nThe atmosphere and appearance were very calm and clean, which was really nice--I think it lets you focus better on the food and the conversation.\n\nThe only thing I wasn't crazy about at Muramoto was the itty-bitty menu. I understand it's a lunch menu, but I like having a few more choices (there were only 4 or 5 entreÃ©s to pick from, plus the sushi menu). That said, my salmon was lovely, so it's a pretty minor complaint.\n\nOverall, an awesome place for a light (but filling), relatively inexpensive lunch.</t>
  </si>
  <si>
    <t>my,first,glad,native,little,hot,spicy,good,roasted,delicious,flaky,smooth,sweet,Asian,which,great,light,calm,clean,which,nice,only,crazy,itty,bitty,few,more,my,lovely,minor,awesome,inexpensive,4,5</t>
  </si>
  <si>
    <t>0br7tPK7Nc1Gct9n6nLMbg</t>
  </si>
  <si>
    <t>x0LohgBoD53hIa3BMM00PQ</t>
  </si>
  <si>
    <t>I went to The Free House on a date after my dad mentioned a good review he'd seen in a local newspaper.\n\nI loved the building right away. It must be in an old house or something, because the tables are located in what looks like a former dining or living room. We had to wait about 20 minutes to be seated (it was a Friday or Saturday night), so we sat at the bar for a little while first. I had a Wisco 75 cocktail. I thought it was great--very fruity and light. My boyfriend had a glass of Glenmorangie whiskey, a favorite of his.\n\nOnce we were seated, it took several minutes for our server to arrive, which was a bit annoying. She was very polite and nice, though. My boyfriend had the buffalo chicken wrap, and his only complaint was that it could have been a bit spicier (but he has a high tolerance for spicy food; my taste buds are crazy-weak, and I thought the wrap was plenty spicy). I had the salmon sandwich, and it was delicious. The salmon (an actually manageable size, which seems rare for a salmon sandwich) was fully cooked but not overdone, the lettuce and tomato were fresh, the lemon dill sauce was delicious, and the bun really held up well.\n\nOverall, I loved The Free House, and I'll definitely be back again.</t>
  </si>
  <si>
    <t>my,good,local,old,former,little,great,My,several,our,which,annoying,polite,nice,My,his,only,spicier,high,spicy,my,crazy,weak,plenty,spicy,delicious,manageable,which,rare,fresh,delicious,20,75</t>
  </si>
  <si>
    <t>ubncyKXTS9i_sla4nHhz8Q</t>
  </si>
  <si>
    <t>Fr3Dz0_fOSGBroXEUF9BiA</t>
  </si>
  <si>
    <t>Never eaten here, but I hit up Madison's one Saturday night when some friends and I were feeling dance-y. The music and dance floor atmosphere definitely did not disappoint - great music with a good, continuous flow; minimal creepers. I was really loving this place until I ordered a margarita and received a super-sour (like, unpleasantly sour) concoction that cost about $8. :( If not for that drink, I'd happily raise this to 4 stars. Better luck next time, I'm hoping.</t>
  </si>
  <si>
    <t>great,good,continuous,minimal,sour,sour,that,Better,next,one,8,4</t>
  </si>
  <si>
    <t>d4JTF7OUIMpxpIHVl9wPJA</t>
  </si>
  <si>
    <t>There really wasn't anything bad about Brickhouse - it was just okay. I wasn't very hungry when I got there, so that may have contributed to my lack of \wooooo this is great!\ feelings.\n\nI will say, though, the service was quick, attentive, and accurate (we had a group of 8), and the classic burger was pretty good. The fries that came with it were especially tasty - really nicely seasoned with some interesting flavors in there.\n\nEven with the lack of high points, I'll probably try Brickhouse again; this time when I'm hungrier.</t>
  </si>
  <si>
    <t>bad,okay,hungry,my,great!\,quick,attentive,accurate,classic,good,that,tasty,interesting,high,hungrier,</t>
  </si>
  <si>
    <t>ixCZuWN7A5yutxH6I3aKyQ</t>
  </si>
  <si>
    <t>2C5nGjdzF0zMWvD9iVma0g</t>
  </si>
  <si>
    <t>Not a fan of:\n1. Slow service. My date and I were seated right away, but waited at least 15 minutes before our server came over. The food came out very quickly, so that sort of made up for it, but our server still didn't come around very often after she initially took our orders.\n\n2. Pickled onion overload on my ground beef and chicken tacos. Easy enough to pick off, but I think next time I'll probably ask for my tacos without the pickled onion party on top.\n\nDefinitely a fan of:\n1. Taco Tuesday prices! I am so glad we decided to see what the hype was all about, because it was WAY worth it. I had 3 tacos, my date had 4, and we had 3 margaritas between us - barely more than $20 after tip. Such a great deal.\n\n2. Deeelicious tacos. One of my favorite things about good tacos is the tortilla, and Diego's nailed it (warm and flexible, but not falling apart). Generous and tasty fillings, too.\n\n3. The margaritas. I've had margaritas at Pasqual's, and Diego's comes in at a VERY close second. (For a classic lime margarita on the rocks, it might actually be better. Must drink more margaritas to confirm.) Great balance of sweet and tart, and none of that nasty aftertaste you get when you go too heavy on the tequila.\n\nTwo words: Taco Tuesday. You won't regret it. (Sorry, six words. Oops.)</t>
  </si>
  <si>
    <t>of:\n1,Slow,My,our,our,our,orders.\n\n2,my,Easy,next,my,glad,worth,my,more,Such,great,Deeelicious,my,favorite,good,warm,flexible,Generous,tasty,close,second,classic,better,more,Great,sweet,tart,nasty,heavy,15,3,4,3,20,One,six</t>
  </si>
  <si>
    <t>UOBTa0FYQDlsJnHadf9EsA</t>
  </si>
  <si>
    <t>i60v66vwf1A13YqcIqGD_A</t>
  </si>
  <si>
    <t>The \ultimate mac &amp; cheese\ really is the ultimate. I don't know how to make mac &amp; cheese with caramelized onions in it yet, but I will learn, dammit, because I have seen the LIGHT. The accompanying grilled garlic bread was alright, but a little chewy for my taste - I'm more of a Texas-toast-crusty-garlic-bread kinda girl.\n\nAlso, be SURE you get something sweet. It might feel weird to order a donut or a shake with a savory lunch or dinner meal, but you can't leave without it. Just trust.</t>
  </si>
  <si>
    <t>ultimate,garlic,alright,little,my,more,crusty,garlic,SURE,sweet,weird,</t>
  </si>
  <si>
    <t>P4B3KyJr97bRINK0M7l82Q</t>
  </si>
  <si>
    <t>0ETtpZSd6f7q_-o-7gutPg</t>
  </si>
  <si>
    <t>This is one of the coziest little nooks you'll find in Madison. When you walk in, you'll think there's no way there's enough room, but have faith! You will find a spot, and it will be awesome. You just can't beat the calm, bright, relaaaxed atmosphere.\n\nThe food is equally great. Crepes are perfectly done, and make sure you get a chai - they'll make pretty cinnamon designs in the foam for you!</t>
  </si>
  <si>
    <t>little,enough,awesome,calm,bright,great,sure,pretty,one</t>
  </si>
  <si>
    <t>3dVkIHVcg8RlEQeJlmT4ZQ</t>
  </si>
  <si>
    <t>LW7daXkP68f5bqNagl89eg</t>
  </si>
  <si>
    <t>Very happy with Cinema so far! I had my first haircut here with Madeleine a few weeks ago, and she totally got what I wanted. Not only did I leave with a simple, easy, pretty cut, I also got a fantastic shoulder and head massage, and some fun conversation. And it was only about $35 with tip! Score.</t>
  </si>
  <si>
    <t>happy,my,first,few,simple,easy,fantastic,35</t>
  </si>
  <si>
    <t>0cEO4X8j9Fd8a5Riz4aRJA</t>
  </si>
  <si>
    <t>br19XpHNLqMuMp1kObb7pg</t>
  </si>
  <si>
    <t>I got gel extensions with Marcus yesterday, and so far, so good! I was able to get an appointment within half an hour of when I called, and they were very helpful in accommodating the fact that I needed to leave by a certain time.\n\nMy experience in the salon was good; Marcus was conversational but not overly pushy or chatty, which was nice because I tend to like to zone out when I'm getting my nails or hair done. He did a great job on my nails - made sure to clarify with me so he understood exactly what I wanted in terms of shape and length, and even complimented me on the color I picked. I could tell he was intent on getting them just right, too. He didn't rush, and a few times even paused to check that the length, shape, etc. were even and looked good.\n\nOverall, I'm very happy, and I'm sure I'll be back again.</t>
  </si>
  <si>
    <t>good,able,half,helpful,certain,good,conversational,pushy,chatty,which,nice,my,great,my,sure,intent,few,happy,sure,</t>
  </si>
  <si>
    <t>Fe-4HyzlwXtAa-2lTqP_yA</t>
  </si>
  <si>
    <t>eAc9Vd6loOgRQolMXQt6FA</t>
  </si>
  <si>
    <t>The Mandalay Bay Hotel and Casino is considered one of the hotels on the Las Vegas Strip (of course they charge that hefty resort fee) but I don't really consider the hotel to be located on the Strip.  The hotel is not too far from McCarran Airport, in fact, you can see it when you land.  The hotel is so far in the beginning of the Strip, next to the Luxor and their driveway seems like it's in the \boonies\ as well.  They have a long, winding driveway that's surrounded by trees and bushes.\n\nWhen we pulled up to the hotel, someone greeted us and made sure that we needed to check into Mandalay and not \Thee Hotel\ because so many guests get mixed up with the two hotels.  The lines were long to check in but we didn't have to wait long.  The girl who checked us in was friendly but wasn't very forthcoming with information.  I had to ask her a lot of questions like how to sign on to get the free Wi-Fi, where the gym was located, pool hours, etc.  We also paid for a Strip-view room but when we got to our room, the Strip was nowhere in sight!  Instead of walking back downstairs to the lobby and standing in that ridiculous line, I called them from the room and explained that we paid for a room with a view of the Strip and we didn't have one.  The employee on the phone was really nice and apologetic.  She looked for another room for us to stay in and had them re-code our room keys.\n\nWe loved our room and had a decent view of the Strip and the airport as well.  The room was nice and clean and my favorite part was the spacious bathroom that had a huge long counter with 2 sinks!  The bathroom also had a small shower and a bathtub.  There are a ton of things to do at the hotel including shopping, eating, swimming (the pools are awesome, they even have a man made beach), the Cirque du Soleil Michael Jackson One theater, etc.  The casino floor is nice and it looks pretty ritzy compared to many other hotels on the Las Vegas Strip.  \n\nMandalay Bay by day is a pretty nice, calm and mellow hotel to relax at.  Mandalay Bay by night and weekend is a completely different story!  On nights were they have the Cirque du Soleil Michael Jackson One show and when Light (the nightclub) is open, it's party central!  When we first checked in, it was a weeknight and the casino floors were really quiet but once the weekend hit, the casino floors were packed with people, there was live music and everyone was having a good time.  On one of the nights, the valet was full and although we were hotel guests, we had to part at Thee Hotel next door which is a pretty far walk.    \n\nCustomer service was overall really good.  The valet was really friendly and helpful, so was the bell staff.  Room service was pretty good too.  We ordered breakfast one morning and they estimated the food to be at our room in 30-45 minutes but I swear they delivered it in 25.  The housekeeping staff was really friendly and all of them greeted us when we walked down the halls.  The check-out process was seamless, I believe I used the text option to check out and they e-mailed my receipt to me and sent me a text message with the confirmation number.  In the lobby, there was a desk where they printed our boarding passes for us.  Pretty convenient Mandalay Bay!  We didn't have to rush to the airport to get checked in since you offered this awesome service to us.    \n\nOverall, Mandalay Bay is a nice hotel and I'd probably stay there again but it wouldn't be my first choice primarily because of the location.  It's just too far from the rest of the hotels on the Strip to be considered part of the Strip and if I plan to stay on the Strip, I would like to be in walking distance of the majority of the other hotels.  However, I guess it depends on what mood you're in and what type of vacation you'd like to have in Las Vegas.  I think Mandalay was going for that \world away\ type of stay since their off to the far end of the Strip and they have a nice long driveway and parts of the hotel are really serene and relaxing.</t>
  </si>
  <si>
    <t>hefty,their,long,that,sure,many,long,friendly,forthcoming,free,our,ridiculous,nice,apologetic,our,our,decent,nice,clean,my,favorite,spacious,that,huge,long,small,awesome,nice,ritzy,many,other,nice,calm,mellow,different,open,quiet,live,good,full,next,which,good,friendly,helpful,good,our,friendly,seamless,my,our,convenient,awesome,nice,my,first,other,what,what,their,far,nice,long,serene,relaxing,one,two,one,2,one,one,30,45,25</t>
  </si>
  <si>
    <t>mYBG9LV9rTS0AoWAouzC0Q</t>
  </si>
  <si>
    <t>AqfEIxefqdArIWf9YUVAtQ</t>
  </si>
  <si>
    <t>We stopped here for breakfast before our drive out to the Hoover Dam and were quite pleased with both the food and customer service.  As soon as we walked in we were greeted by a friendly employee and we were seated right away.  The restaurant has a really \homey\ look and feel to it.  \n\nI asked our server for suggestions and she recommended the pumpkin bread and the chicken fried steak.  The pumpkin bread was served with butter on the side and it was really moist and delicious.  The portions were huge and the chicken fried steak was alright.  Believe it or not, my favorite thing was the \spuds.\  They're basically sliced, seasoned potatoes.  I would actually go back just for the spuds.  \n\nI recommend Omelet House to others and would definitely return for the food and great customer service.</t>
  </si>
  <si>
    <t>our,pleased,friendly,\homey\,our,moist,delicious,huge,alright,my,favorite,seasoned,recommend,great,</t>
  </si>
  <si>
    <t>xdHXKOQ886kB4RanfkN0mA</t>
  </si>
  <si>
    <t>VSjzy2RF0ojIVCSyEoTnXA</t>
  </si>
  <si>
    <t>This Starbucks is located in the corner on the first floor of the Westin Hotel, next to the Enterprise Rent-A-Car counter.  \n\nPROS\n+It's Starbucks\n+Large seating area\n\nCONS\n-Long lines \n-Slow service\n-No hot menu items\n\nLines are long first thing in the morning.  With my luck, I was last in line and the employees weren't too friendly and didn't have a sense of urgency.  Maybe they hadn't had the chance to have their morning cup o' Joe yet but they were moving extra slow.  The customer in front of my happened to be an employee of the hotel so the cashier\/barista was chattin' it up with him even though I had been waiting in line for forever!  When it was finally my turn, I didn't get a \Thanks for your patience.\ \Thanks for waiting.\  Nope, none of that.  On top of that, I found out that they didn't sell any of the normal warm Starbucks foods like the turkey pesto sandwich I was craving.  Boo.  I'll skip this Starbucks the next time in the area.</t>
  </si>
  <si>
    <t>first,hot,long,first,my,last,friendly,their,my,my,your,normal,warm,turkey,next,</t>
  </si>
  <si>
    <t>AJntpxE2LngjIIAwJ8BA4w</t>
  </si>
  <si>
    <t>DXlDzOcpdUE_F21tok0fgw</t>
  </si>
  <si>
    <t>Stunts\/Acrobatics:  A+\nStoryline:  B\nPrice:  C\nEntertainment Value:  A\n\nWhat an awesome show!  We had pretty good seats, they were somewhere in the middle of the lower section but the theater isn't that large and during the show, the crew does acrobatics all over the theater-not just on the stage so I feel like there really isn't a bad seat in the theater.  \n\nWhat I really enjoyed was that everyone was in character, even before the show started.  There were people that were part of the cast standing the doorways to greet us and they introduced themselves and they were definitely in character.  Some were very serious and some were funny and quirky, it was awesome.  Someone even introduced himself to us and said if we needed anything, to go ahead and let him know.  They had ushers at the ends of the aisles to help us find our seats.  \n\nThe cast was also walking around and they were in character the entire time before the show started, it seemed like they were Turing to \build\ the story.  It's almost as if the show started as soon as we walked into the theater and now when everyone was seated.  It was so entertaining trying to figure out what was going on when the cast members were walking around, talking to each other in the made up language that they have.  They were climbing railings, doing somersaults, etc.  It was funny.  \n\nA photographer came to take a few pictures of my boyfriend and I before the show started and she said they would be available for purchase right outside of the theater after the show was done.  \n\nThe show has a pretty good story to it-it's about journeys, conflict and love.  What's really amazing is the performers do acrobatics on, over and around the stage.  They even have moving platforms and lifts to help with the effects and change in the scenery throughout the show.  It's pretty mind-blowing how to climb, jump and bounce on and off of them.  What a great show!</t>
  </si>
  <si>
    <t>awesome,good,lower,large,bad,that,serious,funny,quirky,awesome,our,entire,entertaining,other,that,funny,few,my,available,right,good,amazing,pretty,great,</t>
  </si>
  <si>
    <t>WYeoYl1Puzca9Pns5lM31Q</t>
  </si>
  <si>
    <t>The Grand Canyon Experience is a huge souvenir and gift shop located on the Las Vegas Strip.  Its prime location allows for some good people watching and entertainment.  On the night I was there, almost the entire store stopped browsing through the store to go and watch a woman get arrested right on the part of the Strip that fronts the store.  That's the Las Vegas night life for you!  Anyway, more about the store...    \n\nThey have tons of souvenirs here and it's conveniently located on the Las Vegas Strip, next to M&amp;M's World and the MGM Grand.  The store consists of 2 floors of just about any type of souvenir you can think of including key chains, shot glasses, shirts, obnoxious hats, cell phone cases, etc.  Yes, a lot of the gifts are cheesy and a bit tacky but they make good gag gifts but they also have some really nice and tasteful trinkets as well.  \n\nPrices of their products vary.  You can find a lot of cheap items like key chains but then there are also a lot of products that are poor in quality and overpriced.  Just be wary of all of the things you are putting in your basket because I kept choosing all these cheap key chains, bottle openers and so forth and then over $100 later and sometime well after midnight, I had a bunch of random souvenirs for my friends and family.  Everything adds up and then you have the sales tax of over 8% that you have to pay.  The customer service was crappy but overall, the Grand Canyon Experience isn't a bad place to stop on the Strip, especially if it's your first time in Las Vegas and are looking for some gifts to bring back home.\n\nIn short,\nLocation: A (right on the Las Vegas Strip)\nPrice: B- (many cheap items but others are overpriced)\nCustomer Service: D (unfriendly and unapproachable)\nHours: A (Open late; I think to 1:00 am)</t>
  </si>
  <si>
    <t>huge,Its,prime,good,entire,that,more,key,obnoxious,tacky,good,nice,tasteful,their,cheap,key,that,poor,wary,your,all,cheap,key,random,my,that,crappy,bad,your,first,many,cheap,unfriendly,Open,2,100,8,1:00</t>
  </si>
  <si>
    <t>QlqSwDSWvOSbGWhK5wQkHw</t>
  </si>
  <si>
    <t>YZGSNhgTS6YeyUYoivD-Ww</t>
  </si>
  <si>
    <t>Triple 7 is a great place to catch a game and have a few drinks in the Main Street Station Hotel downtown. The restaurant\/bar is a pretty good size with high ceilings, multiple TV's, a good crowd and a long bar. They're usually always busy but the food doesn't very long to come out. I've only had appetizers here; the nachos were awesome but I was really disappointed in the deep fried mushrooms. They tasted like dirt so I know they weren't rinsed well. \n\nThe customer service wasn't bad and watching the Giants win the World Series made my experience at Triple 7 even sweeter. It's a good place for groups and I'd consider returning if I'm looking for a few drinks and bar food at a great price. Most appetizers were an average of $8. Hard to beat that!</t>
  </si>
  <si>
    <t>Triple,great,few,good,high,multiple,good,long,busy,long,awesome,disappointed,deep,bad,my,sweeter,good,few,great,Most,Hard,7,7,8</t>
  </si>
  <si>
    <t>0stNbhPwXJh2o_rUduawuQ</t>
  </si>
  <si>
    <t>7dHYudt6OOIjiaxkSvv3lQ</t>
  </si>
  <si>
    <t>I failed in my attempt to dine in at a less busy In-N-Out Burger than the one closer to the Las Vegas Strip. Is there even such a thing? I thought by going to this location on Sahara, I wouldn't have to deal with the crowds. The parking lot was packed and we actually had to wait for someone to leave so that we could park.  It was crowded inside but the line moved fairly quick. Customer service was great, like it is at all of the other In-N-Outs I've been to. \n\nWhat I love about In-N-Out is the simplicity of everything. They have such an easy and simple menu but it works perfectly. I got my usual Double-Double with fries and it didn't let me down. I finally tried their chocolate milkshake which was a bit disappointing. It wasn't bad but it wasn't great either.\n\nAlthough it was busy and crowded, I was still a happy camper. I don't know how anyone can not be happy after having a burger and fries from In-N-Out!</t>
  </si>
  <si>
    <t>my,busy,Out,closer,such,quick,great,other,such,easy,simple,my,usual,Double,Double,their,which,disappointing,bad,great,busy,happy,happy,</t>
  </si>
  <si>
    <t>jnMTU9YNx3wrLv_L-Upy4Q</t>
  </si>
  <si>
    <t>5EIJCSrXLHvM2HEoKCejpw</t>
  </si>
  <si>
    <t>Arizona Mills is probably my favorite non-tourist shopping mall in the area. The mall is huge and has multiple entrances and parking lots. I love the variety of stores and restaurants in the mall and there is definitely a huge difference between the daytime and nighttime crowds on the weekends. When I shopped at Arizona Mills during the day, I had no trouble finding parking, there were many open stalls and it was a breeze walking through the mall. At night however, I had to search high and low for an open parking stall and the mall was crawling with teenagers hanging out with their friends and families with their kids. It seemed like the whole town was there. \n\nIt's tough to get lost in Arizona Mills as the layout is circular and sections of the mall are clearly marked. There are a lot of kiosks in the middle of the walkways between stores and they consist of your typical vendors like hair and skin products, cell phone accessories, snacks, etc. There was a pretty cool ride for kids and adults where you get strapped into a chair and flung in the air like a slingshot. \n\nArizona Mills has a decent food court and the Rainforest CafÃ© with beautiful decorations that line the outside of the restaurant. I will definitely be back at Arizona Mills on my next trip to Phoenix for a non-touristy shopping spree.</t>
  </si>
  <si>
    <t>my,favorite,non,huge,multiple,huge,many,open,high,low,open,their,their,whole,tough,circular,your,typical,cool,decent,beautiful,that,my,next,non,</t>
  </si>
  <si>
    <t>AyR_j2PwgOKA3n6Ph52ELg</t>
  </si>
  <si>
    <t>The New York New York Hotel &amp; Casino is home to this sultry Cirque du Soleil show. Getting tickets wasn't a problem-they had many seats open the night we wanted to see the show and the ticket agents were friendly and helpful.  They have a concession stand outside of the theater that sells overpriced drinks and snacks. But hey, the customer service was great.\n\nWhen we first entered the theater, I noticed that it was so much smaller in comparison to the other Cirque du Soleil shows. I later found out that it was meant to be this way because the show is interactive and it makes it more of an intimate venue for the performers to interact with the audience. \n\nLike other shows, the show begins before it really begins, if you know what I mean. Before curtain call, there were performers in costume mingling with the audience in the seating area. The most memorable were the overweight twins who were dressed burlesque-style. They walked through the rows and offered fresh strawberries while rubbing up (both of them were top and bottom-heavy) on audience members. They were hilarious.\n\nIf you haven't already guessed or seen pictures, Zumanity is a very seductive show. Most know that no two Cirque du Soleil shows are similar but that's an understatement when it comes to Zumanity. It's definitely an adults-only show and gents may want to bring a change of clothes just in case. The show is filled with athletic and attractive performers. They bring many common fantasies to life including a sexy female duo  who both look naked (they wear nude, barely there bodysuits) diving in and out of a small pool of water, a nicely built male who performs aerial stunts while being chained, and even an on-stage orgy towards the end of the show with a huge group of performers. \n\nWe had a great time at the show. The stunts were amazing, acts were hilarious and entertaining and it was a fun experience overall. The show isn't for everyone but you definitely don't need to be a nymphomaniac to enjoy it-just a great sense of humor and an appreciation for awesome performances. Oh, and at couple of Benjamins for tickets and refreshments.</t>
  </si>
  <si>
    <t>many,friendly,helpful,that,overpriced,great.\n\nWhen,smaller,other,interactive,more,intimate,other,costume,memorable,overweight,burlesque,fresh,top,bottom,seductive,Most,similar,athletic,attractive,many,common,sexy,female,naked,nude,small,aerial,huge,great,amazing,hilarious,entertaining,great,awesome,two</t>
  </si>
  <si>
    <t>BIBWGO_r_1znnlmLbp4Nxg</t>
  </si>
  <si>
    <t>The Golden Nugget wasn't our first choice in hotels but chose to try a new Downtown hotel for our stay. They have a prime location in somewhat the middle of the Fremont strip. Majority of the guests are middle aged and retired. I don't think I saw many people in our age group while staying there. I didn't spend much time in the casino because I couldn't stand the smoke smell.\n\nThe pool is the best part of the hotel with a shark tank in the middle and multiple bars on multiple floors. They also have a grill on the first floor that serves your standard burgers, fries and nachos. Food was A-OK. It was a shame that the weather was windy and a little rainy (totally mind-blowing for Vegas) so they had to close the pool for a couple of days in the middle of our stay.\n \nThey also have a couple of restaurants in the hotel, one of which is Claim Jumper. We didn't get to dine there but they prepare the food for room service orders so I did get to try their massive chicken pot pie which was yummy and the crust was nice and buttery.\n\nThe fitness center and spa are located in a separate tower on the same floor. Their fitness center is disjointed with weights in one room and cardio machines in another. They offer the standard amenities like towels, fruit and fruit infused water. There are a few retail stores near the lobby and a souvenir shop upstairs. \n\nCustomer service was pretty good. The valet team was quick and friendly. The check-in staff was also quick and friendly and the housekeepers were nice and thorough. However, they have a short driveway so they would get backed up at times, especially at night.\n\nOverall, a decent hotel to stay at but I doubt we'll be back-mainly because of the poor ventilation and outdated facility. However, if you're looking for a great rate this would be one of the hotels to look into. Also, since they have your contact info, you will receive special offers from them in the mail from time to time.\n\n#VegasStrong</t>
  </si>
  <si>
    <t>our,first,new,our,prime,middle,aged,many,our,much,best,middle,multiple,multiple,first,that,your,standard,that,windy,little,rainy,our,which,their,massive,which,yummy,nice,buttery.\n\nThe,separate,same,Their,standard,few,retail,good,quick,friendly,quick,friendly,nice,thorough,short,decent,poor,outdated,great,your,special,one,one,one</t>
  </si>
  <si>
    <t>gtzvRWNTulwcDbx5DaFWTg</t>
  </si>
  <si>
    <t>uFAjW-4-5GWvD9n5u0h8MQ</t>
  </si>
  <si>
    <t>Excellent customer service. Was even able to get next day service. Preferred method of payment is cash\/debit as they charge a credit card fee. However, they aim to keep their prices low so I am okay with that.\n\nThey also do alterations and all kinds of other good stuff!</t>
  </si>
  <si>
    <t>Excellent,able,next,Preferred,their,low,okay,other,good,</t>
  </si>
  <si>
    <t>XDqsBO8iwYHii6JOqqJToA</t>
  </si>
  <si>
    <t>4RbyynAzHn0sYeVNV8hITQ</t>
  </si>
  <si>
    <t>Always the best deal on sporting goods. Check the ads as they have some of the best deals in town. I've bought gym, snowboard, ski, and shoes there. Best deals in town.</t>
  </si>
  <si>
    <t>best,best,Best,</t>
  </si>
  <si>
    <t>AyfFvzsSgzCSH-7zJfayLQ</t>
  </si>
  <si>
    <t>5aYBdm3meMqyKkzJV72Uqw</t>
  </si>
  <si>
    <t>Absolutely the worst. They act as a private government and act as if they are above the law. A Complete waste of money and a joke of a management company. They do very little for the prices they charge. Their standard excuse for everything is, \that is not in the scope of our duties. Now please give us a check.\ \n\nI wouldn't be surprised if this business was littered with corruption from the painting companies it uses to the landscapers. If a lawyer is reading this, I suggest you look into their practices. There is alot of money to be made.</t>
  </si>
  <si>
    <t>worst,private,Complete,little,Their,standard,our,check.\,surprised,their,</t>
  </si>
  <si>
    <t>dZTlTX_IX0ZddzztpH_K-A</t>
  </si>
  <si>
    <t>dHMBwUl9v0PdXEeFtLq2Tg</t>
  </si>
  <si>
    <t>Perfect example of why this countries judicial system is a joke. These lawyers are a fine example of corruption as they make their money off of honest home owners and crooked HOA's. I suggest an honest lawyer look into their records and sue them.</t>
  </si>
  <si>
    <t>Perfect,judicial,fine,their,honest,crooked,honest,their,</t>
  </si>
  <si>
    <t>4C9ev0x2rGPLv5cnp9JK3w</t>
  </si>
  <si>
    <t>swX3Vj3dQsz1YlCRmwNQEQ</t>
  </si>
  <si>
    <t>I rarely give 5 stars to a restaurant, but if I could I would give it 6 stars. Everything about this place is amazing. The food and service was amazing. I recommend the crab cakes and salmon dishes. Extra special thanks to the manager for taking care of our additional needs.</t>
  </si>
  <si>
    <t>amazing,amazing,Extra,special,our,additional,5,6</t>
  </si>
  <si>
    <t>46iQIhXlvwAEgvY2hNlcWg</t>
  </si>
  <si>
    <t>yJkYsl0hOlG2-ITBe16ZIA</t>
  </si>
  <si>
    <t>Had the seafood tacos which were decent size along with the potatoes as a side which were okay. The key lime pie was excellent though and very limey. Music is a little too loud for my taste, but at least it was good music.</t>
  </si>
  <si>
    <t>which,decent,which,okay,key,excellent,little,loud,my,least,good,</t>
  </si>
  <si>
    <t>_oqONuIOzycgb04WLXdVVQ</t>
  </si>
  <si>
    <t>SsQpN0BDAxHc4cVtYavyDQ</t>
  </si>
  <si>
    <t>I had called lowes to confirm a service they provide, but upon arrival they told me they couldn't help me. If you can imagine I was pretty upset as I took time out of my day and made to the trip to get they service I had called about only to find out that they wouldn't honor it. After discussion with several members of the staff and the management we were able to come to a compromise and they took care of me. I am giving this lowes 4 stars, because of the high level of customer service they provided even though I was visibly upset. They were patient and understanding and worked with me to resolve the problem. I will continue to give lowes my business as I appreciate them for taking the time to understand the situation and come up with a solution.</t>
  </si>
  <si>
    <t>upset,my,several,able,high,upset,patient,my,4</t>
  </si>
  <si>
    <t>EI82huBC5GxdiUcmQhlqnA</t>
  </si>
  <si>
    <t>Customer service was good. Excellent location and they were able to help me with my packages.</t>
  </si>
  <si>
    <t>good,Excellent,able,my,</t>
  </si>
  <si>
    <t>Z3bPhmN_v58McLaBQPxv3g</t>
  </si>
  <si>
    <t>4AcoF4VeKal1eOfyf3Qg-Q</t>
  </si>
  <si>
    <t>This library is great, but it pains me to give it 3 stars as the place is pretty much a playground for kids where moms can chit chat with no regard to other patrons. There is not a single quiet place throughout the library. They do have the study rooms, but they are usually occupied. If you need to focus and need quiet this is not the place as it is more of a daycare than a library.</t>
  </si>
  <si>
    <t>great,other,single,quiet,quiet,more,3</t>
  </si>
  <si>
    <t>Ry13y6zryzSNlmT8VuhRLg</t>
  </si>
  <si>
    <t>PlIeEj0LRr3p1rX5Svujgw</t>
  </si>
  <si>
    <t>Friendly, clean, very open, tv on ESPN with slight volume. Staff asked if you were doing okay and ample parking. Love the selection of hot sauces!! I'll definitely be back as I like to see places like this succeed.</t>
  </si>
  <si>
    <t>Friendly,clean,open,slight,ample,hot,</t>
  </si>
  <si>
    <t>a5lqQDCvGTHptKPGvSD5fg</t>
  </si>
  <si>
    <t>-XE-2bb0bSPKMUfXZPgOqQ</t>
  </si>
  <si>
    <t>ZUvAR3I1uhC27zQFcRXumw</t>
  </si>
  <si>
    <t>1\/26\/15 Monday 6:00pm - \n\nThe food we had tonight was really good. We had the Stromboli as it was buy one\/ get one half off. That's a good thing because we ordered small portion, and we were served the large, higher priced item. I don't believe it was intentional, and we didn't fuss since it just meant we'd have leftovers. The large order was two Stromboli per person, with each having about 6 cuts, so that was a lot of food! \n\nWe also had a small order of wings. I had the mild which are pretty much the same anywhere you go - my son had the hot carribean and he loved them. He even got a side of sauce to bring home. Wait service was good overall but for the portion mistake, and I asked for another beer which was never brought - but in all fairness - it's kind of loud in the place and she probably didn't hear me. Again, I didn't fuss. I just figured that was a sign I didn't need it, and honestly with all that dough in my belly, I'm glad I didn't have it. \n\nI really like the design of Dina's - with the old roll-up garage doors now serving as windows. I believe it did indeed used to be a \filling station\ and now they cleverly market that into the name. I can attest to the fact that you will get full at this restaurant.\n\nThe only detractor for me is that at the end of the day, it's a sports bar. I'm of the opinion that there are far too many sports bars and that nice, mid-price places where you can have good food *and* good conversation are a dying species. Oh, and to the Yelper who complained that Dina's doesn't have a large selection of microbrews\/crafts etc. That's what Ohio City is for or go to Fatheads in North Olmstead.</t>
  </si>
  <si>
    <t>6:00pm,good,good,small,large,intentional,large,small,mild,which,same,my,hot,good,which,loud,all,my,glad,old,full,only,many,nice,mid,good,good,large,1\/26\/15,one,two,6</t>
  </si>
  <si>
    <t>zMwAYHfNfwJVDp1k6kV0Ng</t>
  </si>
  <si>
    <t>Lo27zN9ZcGUd8J6JPLccrw</t>
  </si>
  <si>
    <t>Time of Visit - 2pm Friday. I think it's important to note that in all my reviews. It can make a big difference in many establishments. \n\nThe Rustic:\n\nAs another Yelp reviewer stated, the dÃ©cor isn't \bad\</t>
  </si>
  <si>
    <t>important,my,big,many,2</t>
  </si>
  <si>
    <t>lADadYA4NFJkWxqcWRzJhQ</t>
  </si>
  <si>
    <t>3QE6JXJzoS3vDjCMvTpAjQ</t>
  </si>
  <si>
    <t>Let me preface this Yelp review with one important statement: I've never had actual ribs from Desperados. I'm a fan of pulled pork, so I can't speak for the ribs.\n\nBut on that note, every year at the rib off held in Berea, Ohio, I head straight for Desperados to get the one, the only, psycho sandwich. In fact, the one year I lived outside of Cleveland, I drove 150 miles just so I could have a ... okay two, psycho sandwiches. \n\nWhat is it you ask? \n\nHalf pulled pork and half pulled brisket. Sounds simple right? Sounds maybe... rather unimpressive? On the surface, it might be. I mean meat is meat, right? I don't know if they do special tricks, smoking, etc., but all I can say is I am a devoted fan of this sandwich to the point of putting it on any \best sandwiches I ever ate\ list. \n\nOne caveat which is rather common sense - if you're going to the rib off to try this or to a rib off period to try any vendor - do NOT judge quality if you go there first thing after they open the gates. We did once, and even this divine sandwich suffered from lack of that slow, soaking cook in the juices. Maybe that's the experience with some of the negative rib reviews. We went the next day (yes two days in a row for that sandwich, please?!) later on in the day and it was much better and oh so yummily familiar to our tastebuds and tummies.</t>
  </si>
  <si>
    <t>important,actual,only,psycho,psycho,pulled,simple,unimpressive,right,special,devoted,\best,which,common,first,divine,slow,negative,next,better,familiar,our,one,one,150,two,two</t>
  </si>
  <si>
    <t>xZMh78y54wSNiGONT_ADng</t>
  </si>
  <si>
    <t>E9OP8TODswMcmTEGXE1C_g</t>
  </si>
  <si>
    <t>Day of Week: Tuesday  Time: 6pm \n\nAs a resident of Ohio City, I will agree that delivery options in our area are few. I had purchased from Guys while traipsing about downtown and knew that their slices were passable at least, so with my vehicle disabled and choices limited, I gave them a call for delivery. \n\nMy son got the Hawaiian pizza, which has ham, bacon, and pineapple \dusted with brown sugar\ - he really liked it, and after having a bite for the purposes of this Yelp review, I would concur to it's appeal. For my personal tastes, it was a bit over-laden with toppings; Personally, I'd get it with either ham or bacon, but not both.  But if you're going to have a lot of toppings, they'd better taste great when blended together. This pizza definitely earns that description. \n\nI ordered a medium \Guyzone\ (calzone) with pepperoni, fresh mushrooms and x-tra cheese. It was BIG. The web page says serves 2 or 3 people and yeah, 3 could definitely split the large rectangular slices. For my personal tastes, there was a disproportionate amount of pepperoni and not nearly enough mushrooms to the point that I had to open a slice wide to see *if* there were actually mushrooms at all. Next time I will order \light pepperoni and double mushrooms\ to correct that issue. So far as extra cheese, I'd say for me there was ... enough cheese, though I don't know that it felt like a mega-amount. \n\nThe thing to keep in mind fellow Yelpers, is that when you're doing a review there are Standards... and then there are Your Standards. Personally, I adore mushrooms. I could have an entire grocery store pack on a pizza and be happy. Maybe you, not so much who knows. Maybe your as passionate about pickles or shrimp or tofu. \n\nAbout Guy's Pizza I can say that the order-taker was friendly and repeated the order before hanging up, delivery was fast - they had quoted 45 min to an hour, and it was only about 30 minutes-ish, and lastly, the product was hot, in one piece, and correct as ordered. So what does that all mean? I'd order again from Guys, yes I would - and more than that, I would recommend them, especially to my fellow peeps in Ohio City as you\/we wait for something to be IN our neighborhood!</t>
  </si>
  <si>
    <t>our,few,their,passable,least,my,Hawaiian,which,brown,my,personal,laden,medium,fresh,BIG,large,rectangular,my,personal,disproportionate,enough,that,Next,double,extra,enough,mega,Your,entire,happy,much,your,passionate,friendly,ish,hot,correct,more,my,fellow,our,6,2,3,3,45,30,one</t>
  </si>
  <si>
    <t>Vs8egSpj_K8TXkEBXFe_hA</t>
  </si>
  <si>
    <t>WEs9MN1M6tixwEz844jCUw</t>
  </si>
  <si>
    <t>Just got delivery from here and wtf... ordered the half sheet pizza and at some point it was evidently sideways from there to here. We got 2 toppings on one side, 2 on the other and when we opened it, about 1\/4 of the pizza was \mine\ as the other ingredients had slid over. This in itself might not be a problem - I could maybe give it an \eh, whatever,\ but then in taking 2 bites, I knew that for how greasy the pizza was, if I ate it my digestive system would be in for a cleansing if you know what I mean. \n\nI called them back and said I wanted my credit card refunded. She had to call the owner. The driver promptly came back with a \Transaction Voided\ receipt and I was told that the amount would be credited to my account within 2-3 business days. Oh, and incidentally, they even asked us to return the 2 liter of soda - so we had to pour it back into the bottle from our glasses. I should have said I was keeping it for the inconvenience, but you know, whatever. \n\nNeedless to say I will NOT be ordering from Nunzio's again.</t>
  </si>
  <si>
    <t>half,other,other,my,digestive,my,my,our,whatever,2,one,2,1\/4,2,2,3,2</t>
  </si>
  <si>
    <t>4pc5IBuaFFK9QSct3T1dIQ</t>
  </si>
  <si>
    <t>K3onlKzkO3LHPGIbvC3xbw</t>
  </si>
  <si>
    <t>Since moving back to OHC and taking up biking this place has become at least a twice weekly AM stop, and what's more, sometimes I even stop in just to say hi to Kayla in the morning, have a cup of coffee and catch up on unimportant coffee talk things you know? What is to say? It's local. I believe they get their coffee from Caruso's out of Brecksville, so while it's not neighborhood local, it's still Ohio. It's definitely worth a stop, especially if you're staying at the Hostel, which is right down the street.</t>
  </si>
  <si>
    <t>least,weekly,more,unimportant,local,their,local,worth,which,</t>
  </si>
  <si>
    <t>qnFaYGss00R-lCzSFeXUog</t>
  </si>
  <si>
    <t>pN3UbQ1n4WVli-kfFDfWug</t>
  </si>
  <si>
    <t>Day\/Time: Friday night 8:30\n\nI will agree with other Yelp reviews that have said it seemed like the man who takes the orders on the phone was rude and rushed. He was definitely foreign, so eh, sometimes that's just the pattern of his speech or whatever. \n\nTwo medium pies w\/ 2 toppings =$24. \n\nNow as far as the pizza itself, meh. It wasn't \bad\</t>
  </si>
  <si>
    <t>other,that,rude,foreign,his,whatever,medium,8:30\n\nI,2,24</t>
  </si>
  <si>
    <t>wqjJ_g6dO7JbzrEMWlgfew</t>
  </si>
  <si>
    <t>taZtZfRU6AG-Q5T0CIS46Q</t>
  </si>
  <si>
    <t>Yelp readers, have you shared in the collective experience of a broken heart where you feel that the world will never be the same, where you recall those vivid happy memories and think nothing will ever equal what you once had? Okay, so that was kind of me with Nick's. \n\nYet just as the heart will seek true love once more, so too did my stomach crave a breakfast that my equally emptied wallet could enjoy. Doubtfully, I looked to Nick's and thought, yeah but... it's not the same now. \n\nAnd it isn't. \n\nBut it is. \n\nThe waitresses are friendly and efficient. The coffee mugs are mismatched but always filled. The portions are still mighty generous and inexpensive. The crowd is as mismatched as the dinnerware, but they too are always filled. \n\nBecause Nick's is the same as it was, despite a bit of a (some argue much needed) facelift. Perhaps I was sullen and selfish in wanting the dilapidation decor to dominate but man, something about the duct tape on the booths just did it for me and the hand painted whatever-that-mouse\/cat-thing-was on the wall, yeah, it made me happy. Well, those are gone and on freshly painted mono-color walls hang large, locally produced, mixed-media art pieces. Does it change the whole vibe? Okay, I have to shrug and say I guess not so much as I'd feared. In some ways, maybe that disappoints me; everyone loves to be right after all. \n\nSo to the cooks and the servers above all else I say THANK YOU and PLEASE just please don't go changing to try and please us.... we like you just the way you are. For that, you should have a Billy Joel Skillet on the menu, don't you think?</t>
  </si>
  <si>
    <t>collective,broken,same,vivid,happy,\n\nYet,true,my,my,emptied,same,friendly,efficient,generous,inexpensive,same,selfish,whatever,happy,mono,large,mixed,whole,much,that,</t>
  </si>
  <si>
    <t>xCnR46mSyaQjzd-6QxPUow</t>
  </si>
  <si>
    <t>fNAdDV7HCYnq6P69UGl7kg</t>
  </si>
  <si>
    <t>Saturday - 7pm\n\nWith the Cavs winning the championship, I read on Facebook someone saw Lebron at this restaurant. As a result, I looked it up on Yelp and per the great reviews decided to give it a try. \n\nFirst off, I was a little disappointed because I thought from the description of the food that it might be more old-fashioned looking, like a 50's drive in. It's not. Brick square building, numbered parking spots and to further disappoint me, no outdoor seating whatsoever. It's a \drive in\ I know. But with a dog in the car and having driven some distance to get there, picnic tables on the grass in front would have been nice. \n\nAs for the food? My companion got the much lauded Galley Burger, and he said it was fantastic. I got a coney dog with cheese and can say I've had much, much better. We shared fries that were..... fries, and we each got a milkshake. As someone with a passionate sweet tooth, I'll say that if a strawberry shake from Swenson's doesn't satisfy it, nothing will. I mean I like sweet, but this was omgtoothache sweet, like, can I have it with a side of insulin please? \n\nOverall I wouldn't really go out of my way to return here. It's good and yeah if I was over that way I'd go but living in Ohio City, there are many options locally that could fill the same function as Swensons. Your mileage as they say, may vary.</t>
  </si>
  <si>
    <t>great,little,disappointed,that,old,fashioned,square,outdoor,\drive,nice,My,much,lauded,fantastic,much,better,that,passionate,sweet,sweet,sweet,my,good,many,that,same,Your,50</t>
  </si>
  <si>
    <t>eiiqbH5TwsT8LDtiMI7q8A</t>
  </si>
  <si>
    <t>N9qQPezv9swXFLPgoMdhOg</t>
  </si>
  <si>
    <t>Friday 12:30 AM \n\nThe restaurant was clean and the food wasn't horrible, so that's something. It wasn't great, but if you've read my legendary review of Steelyard Walmart and thusly and most correctly believe that Steelyard anything might be an exercise in WTF, you'll know I'm actually being complimentary to IHOP. \n\nOne thing - our server rushed us and that's something I really don't enjoy. There's a fine line between efficiency and annoyance. If customers answer yes when you ask if they need a few minutes, give them say 8-10 by my standards, maybe less if you look over and see menus down and napkins being eaten. \n\nThat fact aside, he was a good server. Our drinks were promptly refilled which is something I do enjoy. \n\nI thought for what we got the total bill was a little high, but it's not a place I'll go to often so I suppose it evens out in the end.</t>
  </si>
  <si>
    <t>clean,horrible,great,my,legendary,complimentary,our,fine,few,my,less,good,Our,which,total,little,high,12:30,8,10</t>
  </si>
  <si>
    <t>nWCK4FY9qY1_2DJVcaRJNQ</t>
  </si>
  <si>
    <t>KvbvfyI82dJMgo0NZgDgLg</t>
  </si>
  <si>
    <t>Went to this restaurant last Winterlicious since I live in the area and drive by this cute place everyday.  It was a day of a huge snow storm and we ended up getting there early by mistake but since many people didn't show for their reservation, we got a nice corner seat.\n\nThe food selection for Winterlicious was great but I would like to come on a regular night. I am sure the menu would be impressive. \n\nThe service was wonderful and the atmosphere in this place is unlike any other in the city.\n\nIf you are looking for a romantic place to go, choose here!</t>
  </si>
  <si>
    <t>last,cute,huge,early,many,their,nice,great,regular,sure,impressive,wonderful,other,romantic,</t>
  </si>
  <si>
    <t>qXjRWTyneUpuQBLfgBrCRw</t>
  </si>
  <si>
    <t>V6THXtSVkbx4g103_3vXmA</t>
  </si>
  <si>
    <t>Yorkdale Shopping Centre is the best mall in Toronto.\n\nIt has the most free parking (eventho it's hard to park on a nice weekend sometimes). The store selection is great from very thifty to most expensive stores. \n\nIt is the first place to have a Bath &amp; Body Works in Toronto.\n\nI have never had a bad experience at this shopping mall and whenever friends come visit from out of town, I take them here for shopping and not the silly Eaton's Centre. \n\nThe movie theatre here is also good and not usually too busy.\n\nThe restaurant selection is ok too with places like Rainforest Cafe you can't go wrong for some novelty action.\n\nMy favorite stores here are RW&amp;Co (much larger than anywhere else) and Home Outfitters (the second floor). The also have a Marciano Outlet with crazy deals.</t>
  </si>
  <si>
    <t>best,free,hard,nice,great,very,expensive,first,bad,silly,good,ok,wrong,favorite,RW&amp;Co,larger,second,crazy,\n\nIt</t>
  </si>
  <si>
    <t>ZBFdd451pxCCOeDMIanDSw</t>
  </si>
  <si>
    <t>h6BfSMMGfhNF9WCkTU0RMQ</t>
  </si>
  <si>
    <t>I use the Aveda Institute as my usual place to get a haircut. I don't know what everyone is saying about the cuts being 16 dollars, I have always paid 25 - 35 dollars there.\n\nI never had a bad experience and they even did great off the wall colour for me a few years ago which I was very happy with.</t>
  </si>
  <si>
    <t>my,usual,bad,few,which,happy,16,25,35</t>
  </si>
  <si>
    <t>bTKPm7QzFyOh6ObsAyIBeQ</t>
  </si>
  <si>
    <t>eHXAUcTl0lI3WTF7zoieNQ</t>
  </si>
  <si>
    <t>I drop off clothes fairly regularly to this dry cleaners and they are very friendly. The prices are great but I have found that they are reluctant to do the same day service a lot of the times. So I will recommend this place but only if you can wait until the next day.</t>
  </si>
  <si>
    <t>dry,friendly,great,reluctant,same,next,</t>
  </si>
  <si>
    <t>7i_P7xcygIqgJ-9ELQteuQ</t>
  </si>
  <si>
    <t>uBbalex3TYp9OVfhdQsRRw</t>
  </si>
  <si>
    <t>This place is also very close to where I work. The other place I go to for threading is very far and inconvenient. I walked in, they took me right away. They did the job well and it was a very good price. I am glad that another threading place is closer to downtown. I only know it for the threading service and I am not sure about their other services. I will definitely go back to take care of my threading needs.</t>
  </si>
  <si>
    <t>close,other,inconvenient,good,glad,closer,sure,their,other,my,</t>
  </si>
  <si>
    <t>P-AomNy-xR4hkoqjgXkgkA</t>
  </si>
  <si>
    <t>Sm-aeWfxpW_iC09T-Tv0Iw</t>
  </si>
  <si>
    <t>I give this phone company a rating of A-OK but this is only because I haven't experiences better from other companies. Bell was a complete disaster when I used them years ago. Fido has been pretty good to me and they offer lower rates than the major companies. My only complaint is the choice of phones that they offer. They only offer the lowest of the low Blackberrys which is the phone I use. I was able to get them to give me a great deal to stay with them and my low price is locked in for a few years which is good. I don't think there are many people that are happy with their phone provider but I don't have real complaints about the service. Like I said, I just wish they had more good phones to pick from.</t>
  </si>
  <si>
    <t>better,other,complete,good,lower,major,My,only,that,lowest,low,which,able,great,my,low,few,which,good,many,that,happy,their,real,good,</t>
  </si>
  <si>
    <t>4phcP_QMhiyuzugNDy44Xg</t>
  </si>
  <si>
    <t>aNZa21WWMc-2HpToNDMhHg</t>
  </si>
  <si>
    <t>I am a fan of this place but I don't recommend getting any of the bar food. DO NOT BE TEMPTED. If you are hungry just leave. Lol. We went to this place for a birthday party for the night where they play hits from each decade in a sequence (I am not sure what it is called). The crowd was pretty young hipster types. The cover was only 5 dollars and the coat check was very cheap too. The music DJ was amazing and very fun. Everyone was there to have a good time and not stand around being cool. Very refreshing from the regular bigger lounges.\nGet there very early for any event because I believe that once you get there around 11, you won't get in or will have to wait the whole night.</t>
  </si>
  <si>
    <t>hungry,sure,young,cheap,amazing,fun,good,cool,regular,bigger,whole,5,11</t>
  </si>
  <si>
    <t>OBA_F_ZMVHaFydyFlOvbXA</t>
  </si>
  <si>
    <t>CN5nuUQod0f8g3oh99qq0w</t>
  </si>
  <si>
    <t>When I showed up with my date, we also didn't wait at all in a line. We were sat in one of the benches but that's because the dropped tables were already busy. Must come back and sit at those next time.\n\nThe most overwhelming thing inside this restaurant is how loud it is. Whenever someone comes in or leaves or makes an order all of the staff yell things in Japanese. I had to use my extremely loud voice to overpower the noise. At least it's one thing it's good for.\n\nThe food was great. Tried the deep fried brie which was delicious. Also tried the pork intestines and they were yummy too if you can handle the texture. We tried several types of sake and I definitely would like to get more into this delicious drink. I liked the more fruity ones like the pear variety and the plum variety. Also we enjoyed they way the oysters were served, very non-traditional because it didn't have the customary horseradish\/seafood sauce\/hot sauce combo like all the other oyster places. They served it with a asian hot sauce and a delicious flavored vinegar.</t>
  </si>
  <si>
    <t>my,busy,next,overwhelming,loud,my,loud,least,good,great,deep,which,delicious,yummy,several,more,delicious,more,non,traditional,customary,horseradish\/seafood,sauce\/hot,all,other,oyster,asian,hot,delicious,one,one</t>
  </si>
  <si>
    <t>hvjgF-vnPw2jyL5DBuB0qg</t>
  </si>
  <si>
    <t>This has been one of the best restaurant experiences I have had in a while! I guess celebrity Canadian chefs know what it takes to have a great restaurant.\n\nThe best way to describe Garde Manger is going to your most awesome friend's place and hanging out, having fun and eating great!\n\nIf I owned a restaurant I would make it exactly like this one.\n\nTo start off with, it is true, you do have to reserve early before your visit. I booked 3 weeks before for a late Sunday seating. I was pretty stressed out because my group of friends decided to add 2 people to make the reservation for a total of 6. From what I understood, 6 is the biggest group they accept and I figured it would have been a pain to change at the last minute and that we wouldn't get a seat or be really squished. I called ahead and left a message that I would be needed 2 extra people (after 6 no one picks up the phone so you have to call before). I was amazed that when we arrived, they have received my message but misunderstood and thought I was letting them know that there would be 2 less people. Immediately I thought this was going to be a disaster but they were so accommodating and it happened that a large group left and we were seated right away! No waiting! \n\nOur waitress was one of the most pretty ladies in Montreal. She was also so friendly and helpful. Couldn't of asked for a better server. I also seemed from around that all the servers and staff were picked as the best of the best in the city. Starting from the host to the guy that takes away the empty plates and wow, so much eye candy! (For those that like that sort of stuff ;))\n\nLike mentioned in other reviews, this place is loud! Do not expect quiet classical. More like classic rock for the patrons of this place.\n\nBut I digress, all this writing and no mention of food or drink! Like already mention, this is mostly a seafood\/meat place. I ordered a caesar with some crab legs (best caesar I have had). I also ordered some oysters (I suggest asking if they have certain things you like because they may not be specifically on the menu or mentioned by the waitress). I also ordered a flank steak with these amazing deep fried mashed potato balls. Delicious. Most of the people at my table ordered a scallop dish and it looked and tasted great. They had a big variety of delicious sounding food and I did have trouble picking just one thing. I guess I am going to have to keep going back. :)\n\nWe also ordered some desserts to finish with and they were all wonderful. The ginger molasses cookie was particularly liked by everyone.\n\nWine list was extensive and a good range of prices.\n\nIf you are visiting Montreal like me, or live there, you should definitely go and visit my new friends at Garde Manger. (or at least I think they are my friends).</t>
  </si>
  <si>
    <t>best,Canadian,great,best,your,awesome,true,your,late,stressed,my,biggest,last,that,extra,amazed,my,less,large,pretty,friendly,helpful,better,all,best,best,that,empty,much,that,other,loud,quiet,classical,More,classic,all,seafood\/meat,best,certain,amazing,Most,my,great,big,delicious,wonderful,extensive,good,my,new,least,my,one,3,2,6,6,2,6,2,one,one</t>
  </si>
  <si>
    <t>euaPZoQM5O7cN3fDPYwxzA</t>
  </si>
  <si>
    <t>VibCGyBwUveCwpf-6XggFw</t>
  </si>
  <si>
    <t>I wanted to try tinting my own eye brows and stumbled upon this place since it's downtown. I tried Sephora and Trade Secrets and they don't carry or no longer carry eye brow tinting supplies. (I guess Trade Secrets figured they can make more money charging 10 bucks a pop).\n\nWell, I was able to purchase the product here but it took two tries. The sales people were really friendly but unfortunately the one serving me didn't know that you also need the developer part so I had to go back after reading the instructions more carefully. It was pretty expensive too but if I get 3 tints out of the package, I break even from getting it done somewhere (and it definitely looks like there is plenty).\n\nThis place is definitely more for the cosmeticians and hair stylists that already know what they want. Don't go in expecting full service and chatting up like at Sephora. But the more rare beauty tools and items, this place should be your first to check out.</t>
  </si>
  <si>
    <t>my,own,more,able,friendly,expensive,more,that,full,rare,your,first,10,two,3</t>
  </si>
  <si>
    <t>R_c2Xo0ildTzDbazlHAM9w</t>
  </si>
  <si>
    <t>5o2UclDLPXAnq6gSguxQUw</t>
  </si>
  <si>
    <t>Love this place if you need new tires they just charge you the tires price no installation fees :) plus tire rotations are included! Plus they inspect cars and always give you the best deal they can.\nI'm here today to get new tires and my car inspected the guys were real nice they said my car needed aligned really bad but I stayed to them I had a strict budget and they worked with me and cut the price in half to help me out. Plus they had a deal on tires and helped my overall cost stay in budget and price was less than what I originally planned on spending. I highly recommend this place for auto repairs and tires :)</t>
  </si>
  <si>
    <t>new,best,new,my,nice,my,bad,strict,my,overall,less,</t>
  </si>
  <si>
    <t>hoSNuJrChLwe8qwhoR6p_g</t>
  </si>
  <si>
    <t>GUkJEGU6ug4bWfk9vkmxyA</t>
  </si>
  <si>
    <t>I've been coming to Mary's Nails for years! My mother has been coming even longer she does great quality work with nails. She even sails lotions and nail polish of course. She always goes out of her way to make sure you get what you want or ask for. Plus she is the only person I will let wax my eye brows. Can't lie never seen anyone else in her shop I've only had Mary work on me!</t>
  </si>
  <si>
    <t>My,great,her,sure,only,my,her,</t>
  </si>
  <si>
    <t>KJhYvet_tSQWF7e52mFQ9Q</t>
  </si>
  <si>
    <t>575BoZY8tDPcfSRcdsUNLw</t>
  </si>
  <si>
    <t>So I know this is an Eat N Park but we just stopped here for breakfast. Ordered two original breakfast smiles they were cooked to our preference and tasty as expected. No issues with the food but the service was horrible!!! \nWe were pressed for time so when we got our food we asked for our check and then the waitress disappeared we didn't see her when we were eating and waited 10 minutes after we finished when we finally saw her and then asked for our check again. She brought us the wrong check and then we were told we would have to wait and she would have to cash us out By this point we were irritated and waited long enough left money then left.\nIt really takes me a lot to get annoyed at a restaurant but it was ridiculous how long we waited and asked ahead of time to make sure we didn't have to wait. We ended up being late to the place we needed to go</t>
  </si>
  <si>
    <t>original,our,horrible,our,our,our,wrong,irritated,left,ridiculous,sure,two,10</t>
  </si>
  <si>
    <t>B_8XFGEU4ruIpZGxzV7hQQ</t>
  </si>
  <si>
    <t>PFQU2koM2WymKJh8O6UcoA</t>
  </si>
  <si>
    <t>So I haven't been to this place in a long time and we decided to stop here for dinner before heading to downtown Pittsburgh for a show. I made reservations a head of time so we were seated right away. Our waitress was excellent great service and my drink was always refilled quickly. We ordered the calamari as an appetizer and the Shrimp Monaco for dinner. The calamari was delicious some of the best I ever had! The pieces were big lightly bothered and melted in your mouth. The house made marinara and mustard sauce that accompanied it were superb. \nAs for dinner we split the Shrimp Monaco it came with 5 jumbo shrimp with lump crab meat on top. It was just enough for both of us and ended out meal perfectly I will be ordering it again!\n\nCame here again and hit up the early dinner menu tried the Salmon Wellington. It was different but delicious and the price couldn't be beat!</t>
  </si>
  <si>
    <t>long,Our,excellent,great,my,delicious,best,big,your,that,superb,jumbo,enough,early,different,delicious,5</t>
  </si>
  <si>
    <t>46YTpXTDSVW7wGPKSZO9FQ</t>
  </si>
  <si>
    <t>If your a beer connoisseur you will absolutely LOVE this place!!\nI came here before and after a show at stage AE and feel in love with the place. They had such an amazing selection of beers and the service was fast. Nothing worse then waiting forever for a drink am I right? Plus the staff was very knowledgeable about all the beer selections. As for the decor I adored the seats there. Nice big oversized comfy bar stools were amazing. We've all been to a bar right, with the little bar stools and after a while you start to fidget then get uncomfortable well not here.  I was comfortable the whole time I was there! \n\nNow if your looking for a bit to eat with this scrumptious beer you won't find it here. They serve alcohol only but you are more then welcome to get food and bring it in to the establishment. I saw people bringing in whole pizzas along with other carry out from various places which is why I feel they can have fast service slinging out those yummy beers</t>
  </si>
  <si>
    <t>your,such,amazing,fast,worse,right,knowledgeable,all,Nice,big,oversized,comfy,amazing,little,uncomfortable,comfortable,whole,your,scrumptious,welcome,whole,other,various,which,fast,yummy,</t>
  </si>
  <si>
    <t>ofNX5KhJ_hx8n2OJKHn9_g</t>
  </si>
  <si>
    <t>FCUVjQf762no86Uzcbv1Tg</t>
  </si>
  <si>
    <t>Nice place for shows. Seating comfortable even for bigger sized people like me. Only thing that's a pain in parking but for most events it's usually is. The beer prices are ridiculous! \nIf you ever get the option to do the dinner before a show in the Lexus Club go for it! They have a buffet style dinner that's delicious and has a nice variety. The pricing is not bad either</t>
  </si>
  <si>
    <t>Nice,comfortable,bigger,sized,that,most,ridiculous,that,delicious,nice,bad,</t>
  </si>
  <si>
    <t>6qrv1NyTRS-16N90UiIamQ</t>
  </si>
  <si>
    <t>jFs8pmCWB6n0LWzddOwI1g</t>
  </si>
  <si>
    <t>This was my second time here. First time I cane here is when it opened and had the cheese plate which was good as expected for a new restaurant.\n\nWe decided to give this place a try and went for the spinach and artichoke appetizer which was delicious but there were huge chunks of artichoke which were yummy but I like then chopped a little finer.\nNow what impressed me was the tuna tacos. It actually had slices of raw seared tuna with an Asian slaw and a sweet soy sauce to compliment the tacos nicely. You get three to an order for 12 bucks which was an awesome price. They were just yummy.\nMy boyfriend got the beef tacos which I did not taste but he said they were perfect and topped with a heaping amount of cheese and mixed veggies. \nI would recommend giving this place a try and can't wait to go again.\n\nAs for the staff everyone was friendly it did take a while to get a cocktail but it wasn't absurdly long. They do take reservations which is nice</t>
  </si>
  <si>
    <t>my,second,First,which,good,new,which,delicious,huge,which,yummy,little,raw,seared,Asian,sweet,which,awesome,yummy.\nMy,which,perfect,mixed,friendly,long,which,nice,three,12</t>
  </si>
  <si>
    <t>3Npbp9ovzT7OeZy9dE_fMw</t>
  </si>
  <si>
    <t>4D2bF5hN7_mGno3bN3FEfw</t>
  </si>
  <si>
    <t>So I have stayed here twice....\nFirst time me and my boyfriend stayed after visiting some friends. We got a king size room through Expedia and it was decent. Room was clean and satisfactory room for the price and location. My issue was the front desk people. We asked if we could get a late check out around 2PM and spoke with the manager on duty and they were agreeable and we even offered to pay and they said no it was ok.\nThe next morning we got a call around 11:30AM and a different person was asking if we were leaving or paying for another day rudely and we explained the situation and they person stated hey had no clue what we were taking about we had to leave by 1. \nWe agreed only to get harassed and people knocking on our door asking when we were leaving after we spoke with the front desk. I swore I would never stay there again but....\n\nI decided to give them another chance and stayed  there during a bad snow storm since I work down the road figured it would be safer for me.\nI got the opposite effect the front desk people were nice and out plowing and shoveling snow for us to get out early in the morning. Then my room was decent but there was a burn hole in my sheets and old blood stain on my pillow. There was a hole to the side of the toilet patched with a wooden square that kept falling... if it wasn't for the weather and me working I would of left! Next time I will be staying at the Holiday Inn across the road!</t>
  </si>
  <si>
    <t>my,decent,clean,satisfactory,My,front,late,agreeable,ok.\nThe,next,different,our,front,bad,safer,opposite,front,nice,my,decent,my,old,my,wooden,that,left,Next,2PM,11:30AM,1</t>
  </si>
  <si>
    <t>CTfUBSjZyNea6wDLhGGkuA</t>
  </si>
  <si>
    <t>wp5FAtCGMyU2RnQ-7kxKHQ</t>
  </si>
  <si>
    <t>Stopped by this place since I will be moving to the area and I heard good things about it. \nThe night that I went was during Pittsburgh Restaurant week so we decided to order off the special menu. \nI got the crab and lobster Hozel, Chilean Sea Bass with mushroom risotto and broccolini, and cream brÃ»lÃ©e for dessert. The first course was delicious and the seafood was cooked perfectly and tender. I loved the presentation! It was served in a martini glass. The second course was good as well but there was some fatty areas on the sea bass that were not too pleasing for my palette. The worst was the dessert course. The cream brÃ»lÃ©e was rubbery and hard it took everything I had to eat it. Worse cream brÃ»lÃ©e I ever have eaten. \nThe service was good and the decor was nice. Liked how they had the bar area upfront and quite dinning area in the back. I saw they had a piano for live music which I wouldn't mind checking out. \nOther then that disastrous dessert I am willing to give this place another try. Some of the other dishes that came out of the kitchen looked very yummy</t>
  </si>
  <si>
    <t>good,\nThe,that,special,first,delicious,tender,second,good,fatty,that,pleasing,my,worst,hard,Worse,good,nice,upfront,live,which,disastrous,willing,other,that,yummy,</t>
  </si>
  <si>
    <t>6R-fKvBBKlDIs2DZ18dFsw</t>
  </si>
  <si>
    <t>TFdLM8R_7Pf1xVeBNKl0hg</t>
  </si>
  <si>
    <t>Came here to celebrate closing on our new home and was not disappointed! We got seated out onto the \patio\ area which was enclosed. Ambiance wasn't bad but I wasn't pleased with the table and seats. Wish we could of sat inside the actually place, think I would of felt more comfortable. Server was nice and knowledgeable about the menu but service was slow at time we had a good wait to check out. The food was phenomenal though. We got the charred Spanish rock octopus appetizer which was decedent and tender. My boy friend got the Coriander Crusted Swordfish, rapini, oven roasted tomatoes, spring mushrooms, confit garlic, basil, and grapefruit vinaigrette. It was cooked perfectly and was juicy and melted in your mouth. I ordered the Red Pepper Casereccia Pasta, pan seared sea scallops, jumbo lump crab, roasted garlic, and parsley butter. \nI never had anything quit like it and the flavors were amazing and melded so well together. We really enjoyed the food but expect a wait for drinks and service. We went on a Monday evening around 6:30PM and they do take reservations</t>
  </si>
  <si>
    <t>our,new,which,bad,pleased,comfortable,nice,knowledgeable,slow,good,phenomenal,Spanish,which,decedent,My,roasted,confit,juicy,your,jumbo,roasted,parsley,amazing,6:30PM</t>
  </si>
  <si>
    <t>7nnGN4bgjUcfzS5XlnZ1sg</t>
  </si>
  <si>
    <t>OY0-hYJ2q6WiAqhYnCZZ0w</t>
  </si>
  <si>
    <t>Sorry, not impressed!  I was so excited to take our family to dinner here tonight (7-13-2012)  I think I worked myself up on expectations and everything fell short.  \n\nFirst, we were told a 10 min wait for a table for 2 adults and 4 kids, we waited over 45 minutes and watched everyone who came in behind us get seated.  Imagine the anxiousness of our kids!!  While waiting, the host asked us if we wanted anything, but then told us that she couldn't actually serve us???  What?  She then proceeded to tell us to get up and go order whatever we wanted from the cashier at the bar, but that they couldn't serve us because they were afraid the kitchen would get overwhelmed!!!  Ok, really?  The hosts need a lot of training, a lot!!!!\n\nFinally, we get a table, we ordered some beer brats, Haus burgers and some fries.  Everything was just \ok\.  The buns are way bigger than the brats, a couple of the buns were soggy, the sauerkraut tasted like it came out of a can and was cold!  Pretzel was good, dipping sauces were unique and good.  Prices for food were fair, but the beer was expensive.\n\nThe ambiance was great, clean and new.  But I didn't come to spend $75  to look at some furnishings and interior design work.  The waiter himself tried hard and did a good job.  He brought our kids free cookies as an apology, I didn't actually get one, but they told me the cookies rocked!  I wish he would have given the bill to the kids too!\n\nReally wish this was a good review, but it just started all wrong with a terrible first impression.  I would wait to visit after a few months of them trying to get it right, or, just don't waste your time or $$ at all!!</t>
  </si>
  <si>
    <t>impressed,excited,our,our,whatever,afraid,overwhelmed,bigger,soggy,cold,good,unique,good,fair,great,clean,new,interior,good,our,free,good,wrong,terrible,first,few,right,your,7,13,2012,10,2,4,45,75,one</t>
  </si>
  <si>
    <t>lt0qQl_Cnb9Rcu2hVyh_sQ</t>
  </si>
  <si>
    <t>jYF7PNnYcn3fWejv0ZE1-w</t>
  </si>
  <si>
    <t>Overpriced, decor is lousy, customer service is less than friendly.  Don't waste your time here.  Food is just 'ok'.</t>
  </si>
  <si>
    <t>Overpriced,lousy,less,friendly,your,</t>
  </si>
  <si>
    <t>r4zCMAEUru0HFc-H6CH97A</t>
  </si>
  <si>
    <t>Easter breakfast was fantastic!!  Fresh, delicious and great setting!  One negative, the wait in line was long and I didn't understand the ONE person taking orders seemed very inefficient.  However, I did overhear that it was by design to keep the cooks getting the food out in a reasonable time.  Once we ordered, the food, 6 meals, was out in less that 15 mins.  We stood in line for nearly 40 minutes.\nThe pancakes were amazing, the four cheese omelet, was scrumptious!\nDefinitely will drive 1 hour each way from my home to go back to try the lunch and dinner.</t>
  </si>
  <si>
    <t>fantastic,delicious,great,negative,long,inefficient,reasonable,less,amazing,my,One,ONE,6,15,40,four,1</t>
  </si>
  <si>
    <t>6dXsQmUs7RVuGfGLW_PDOQ</t>
  </si>
  <si>
    <t>dDUwSI1py94WMo0uTW2SLg</t>
  </si>
  <si>
    <t>Wish I would have read these reviews BEFORE dropping my laptops off.  Super shady, misleading and crooks!!  Told me one thing when I dropped them off, then changed their whole story when it came time to pay!!  HORIBlLE, do NOT waste your time here!  Customer service is pathetic!</t>
  </si>
  <si>
    <t>my,shady,misleading,their,whole,your,pathetic,one</t>
  </si>
  <si>
    <t>Pse8i3ooxSLoBGwreZzLQA</t>
  </si>
  <si>
    <t>l4OvtpJA2Vp01tmaXRsk2Q</t>
  </si>
  <si>
    <t>Yes, this place is fun, but way too expensive for what you get!  Head sock is extra?  I just paid $45 for two races, really???  Then there is the wait!   Do NOT plan on just showing up, you MUST make reservations!   But try telling that to 8 twelve year old boys who had their heart set on racing!   4 hour wait!!!  You seriously can't squeeze a kid in here or there and work it out?  NO they don't give a crap about it either, their attitude is totally \oh, well!!!!!\\nDid I mention how expensive it is??  Imagine paying $180 for your own 4 kids to do 2 races each!  This is insane,  I probably would be better off just buying a Kart!!  I get it, the Karts, equipment, rent, salaries....but why wouldn't you keep it reasonably priced and get more people in the door?   Oh, that's right....they don't care!!!  Well, guess what, I won't be back anytime soon, unless I win the lottery, and when I do, I build a competitive track right next door in the old Mervyn's building and I'll sell my races for at least 1\/2 of what they charge!  And my Karts will be faster!!\nThis review will of course be dropped down into the \reviews not recommended\ category so it doesn't hurt their rating....that they do care about!</t>
  </si>
  <si>
    <t>fun,expensive,extra,old,their,their,expensive,your,own,insane,better,more,right,competitive,next,old,my,least,my,their,45,two,8,twelve,4,180,4,2,1\/2</t>
  </si>
  <si>
    <t>HZ1hc97VkNHSy3NbXfGyww</t>
  </si>
  <si>
    <t>_yVpNVGrF2OtudX5pVnA4w</t>
  </si>
  <si>
    <t>Far from Fantastic!!!Horrible!    Terrible customer service!  Took my 15 yr old daughter for a simple wash, cut and style.  While I was waiting, the employees talk bad about customers and are just plain rude and unprofessional. My daughter also shared that her stylist smelled so bad of cigarette smoke, it was making her sick to her stomach!!\nMy daughters stylist whispered something about my daughter to the front desk person.  Just unprofessional.  Then my charges were $5 more than the posted price.  They charged me $5 more for \additional hair volume\. Are you kidding me?  This is SO lame!  I will NEVER be back!!</t>
  </si>
  <si>
    <t>Fantastic!!!Horrible,Terrible,my,old,simple,bad,rude,unprofessional,My,her,bad,her,sick,her,stomach!!\nMy,my,front,unprofessional,my,more,more,\additional,lame,15,5,5</t>
  </si>
  <si>
    <t>7jsa48pj_C-FreB6vSxosw</t>
  </si>
  <si>
    <t>s-26LoWzHdmX2woBEKuQvA</t>
  </si>
  <si>
    <t>Awful!  It's like eating in a retirement home.  There is nothing hip, trendy or inviting!\n\nThe lobster\/shrimp\/crab bisque was cold and had ZERO lobster\/shrimp\/crab actually in it.  The chicken was still completely raw inside.  The lasagna was cold.  This was after waiting 45 minutes for our food.\nThe owner was kind, tried to fix it, but it was just too far gone!  The whole mess made us 30 minutes late for a commitment, the service was very, very slow! 4 other restaurants have failed in this spot, I don't understand why people keep setting themselves up for failure!</t>
  </si>
  <si>
    <t>Awful,trendy,inviting!\n\nThe,lobster\/shrimp\/crab,cold,raw,cold,our,kind,whole,slow,other,ZERO,45,30,4</t>
  </si>
  <si>
    <t>8bMkYbrpNxSD1UXyF8actQ</t>
  </si>
  <si>
    <t>Yl05MqCs9xRzrJFkGWLpgA</t>
  </si>
  <si>
    <t>Absolutely LOVE this place!  The food is just freakin' fantastic and the atmosphere is fun!  The portion sizes are very generous, fresh and unique.  This is definitely worth a visit and\/or drive from anywhere in the valley.</t>
  </si>
  <si>
    <t>freakin,fantastic,fun,generous,fresh,unique,worth,</t>
  </si>
  <si>
    <t>wQhgkfYtjwpvgAFzLoGB9A</t>
  </si>
  <si>
    <t>6pQ1DpZo6zygNc3qTch-iA</t>
  </si>
  <si>
    <t>This place is awesome!  I am in love with the Twitch coffee bean they offer.  The coffee is smooth, no bitterness and styled to perfection.  The service is great, they pour your latte\/cappuccino personally for you.  There's a Starbucks on every corner, it's nothing special, but there's only ONE Press!  I would drive across town for my Press....and I have!!  Hey when ya got a hankering for a twitch, ya gotta go!!!</t>
  </si>
  <si>
    <t>awesome,Twitch,smooth,great,your,special,my,ONE</t>
  </si>
  <si>
    <t>QQa3eZNKG8-7JirxSMyMEw</t>
  </si>
  <si>
    <t>sYW7U3WE_y_xp2O3gnltoQ</t>
  </si>
  <si>
    <t>Great experience!  Took a new MTB in I bought from the UK.  They not only were NOT bike snobs, they were super helpful in showing me the features in my new Calibre Bossnut!\nThis place is busy, because they are good.  Prices are reasonable and distinct, other bike stores would only quote me a huge range in price, cause they only see $$$ and not a long term customer.</t>
  </si>
  <si>
    <t>Great,new,helpful,my,new,busy,good,reasonable,distinct,other,huge,long,</t>
  </si>
  <si>
    <t>3G9qa2W6Kwq2O6GTxlbtFg</t>
  </si>
  <si>
    <t>CsbNmQqu9dKFrgcIItevYA</t>
  </si>
  <si>
    <t>Nice new spot downtown with good food. I went to visit Revel + Root their second day open for lunch with some coworkers. Upon arrival the restaurant looked very nice. The decor was very appealing. The menu had many different types of options: burgers, seafood, etc. I decided to order the brisket sandwich. 5 minutes after ordering I was told they didn't have brisket which seemed odd for a restaurant that just opened 2 days ago. I switched to the crab cake after hearing the recommendation from our waiter.\n\nI will say that the crab cake was amazing. It was served over corn and mushrooms. At first it sounded like a weird combination but it was very good! The corn tasted like cream of corn. I also got a side of the garlic Parmesan fries. In comparison I think they were just average. Overall the only complaint about the food is the price. A lot of the appetizers were very pricey which is the whole reason we didn't opt to get one. In addition, there was no lunch pricing so I ended up paying $23 for lunch not including a tip. \n\nAmbiance: 5\nFood\/Drink quality: 4\nPresentation: 4\nPrice: 3\nOverall: 4</t>
  </si>
  <si>
    <t>Nice,new,good,their,second,open,nice,appealing,many,different,which,odd,that,our,amazing,weird,good,garlic,average,only,pricey,which,whole,5,2,one,23,5\nFood\/Drink,4\nPresentation,4\nPrice,3\nOverall,4</t>
  </si>
  <si>
    <t>E7RTIpXGavWhxvbqyYIivg</t>
  </si>
  <si>
    <t>zzBa0pQjM1gov00bXjYYXg</t>
  </si>
  <si>
    <t>I was so excited to give this place a try because I thought their bar-ba-cone concept was very interesting. I opted to just get a pulled pork sandwich and I was really disappointed. Everything about it was relatively tasteless. The coleslaw had little to no flavor and the same goes for the pulled pork itself. Which was really disappointing because I had really high hopes for this place.</t>
  </si>
  <si>
    <t>excited,their,interesting,disappointed,tasteless,little,same,Which,disappointing,high,</t>
  </si>
  <si>
    <t>imB3ckR3hwa36xffGm7mjA</t>
  </si>
  <si>
    <t>OFdMlXxtkU_nUh8jJ4W6GA</t>
  </si>
  <si>
    <t>This is such a cute little coffee shop! I love everything from the paintings\/drawings from local artists for sale to the adorable menu. My go to are the frozen lattes. Unlike the Starbucks frapps they don't taste watered down. I highly recommend the Nutella frozen latte. This is definitely a great spot to just hang out and catch up with a friend, work on your laptop, or read a book.</t>
  </si>
  <si>
    <t>such,cute,little,local,adorable,My,frozen,great,your,</t>
  </si>
  <si>
    <t>N8X6LVGoiQWY6SliCgQ6bQ</t>
  </si>
  <si>
    <t>7l-CCyNnvT86GMR5EtYjog</t>
  </si>
  <si>
    <t>A coworker and I stumbled across this place on Yelp and decided to give it a try on a beautiful Saturday. The main reason being that we wanted to try these frozen mimosas. Sadly we learned upon arrival that frozen mimosas are only on Sunday's. They had frozen cosmos and it was too beautiful of a day to really let this ruin our brunch.\n\nWe both ordered the breakfast Mac n cheese which sounded oddly gross and delicious at the same time. It was excellent. My only real complaint is that the waitress asked each of us what we wanted as our side. We later asked why we were each charged $4-5 for our side and she said sides don't come with the meal. She should probably work on the way she's phrasing that question because I never would have ordered a side I just assumed, based on the way she phrased it, that it came with a side.</t>
  </si>
  <si>
    <t>beautiful,main,frozen,frozen,frozen,beautiful,our,which,gross,delicious,same,excellent,My,only,real,our,our,4,5</t>
  </si>
  <si>
    <t>S-A8GZLAv7I4GgMtGacygQ</t>
  </si>
  <si>
    <t>SmkYLXEYhzwUZdS6TAevHg</t>
  </si>
  <si>
    <t>Can't believe I forgot about this review for all this time. As I tell a lot of my friends this is hands down one of the top 3 meals I have had in the city of Pittsburgh thus far. I can't think of a single complaint. It was a beautiful day so we got to sit outside at a little table and enjoy the city. The waiter was super patient and helpful. He helped us pick out a drink and made suggestions as well. Both of us absolutely loved our Old Fashioned. The restaurant itself is a little dark but I think that gives it a nice ambience.\n\nBut my absolute favorite part was the scallops. OMG AMAZING. Scallops is something that can be so easily screwed up. It's fairly simple to make them but if you screw up that flavor you basically just served someone little balls of rubber and no one wants that. These scallops were phenomenal though. The flavor was perfect paired with the risotto. I almost wished I had ordered another one to take home with me.\n\nIf you have not been to Butcher and the Rye yet I strongly suggest you make it a point to get there relatively soon. I promise you won't be disappointed. Just writing this review makes me want to text one of my friends and ask them to go back with me. Absolutely spot on, good job!</t>
  </si>
  <si>
    <t>all,my,top,single,beautiful,little,patient,helpful,our,little,dark,nice,my,absolute,favorite,AMAZING,that,simple,little,phenomenal,perfect,my,good,one,3,one</t>
  </si>
  <si>
    <t>jSoi7OPOfqw60lJLaAjRoA</t>
  </si>
  <si>
    <t>5JzXF2Uz3P1_Fo9xs83HuA</t>
  </si>
  <si>
    <t>I came here on a Saturday to catch up with a group of friends. I had this place bookmarked for a while and I'm very happy I finally got to give it a try. They have a nice outdoor deck and section with picnic tables for outdoor seating. Definitely a place that is probably best in the summer. The inside didn't look like it had much seating to accommodate big crowds in the winder months. As for the beer, I think they had a really nice spread to accommodate  everyone's likes. I went with the sour beer and it was one of the best sour beers I've ever had. If you haven't been to Hitchhiker yet I highly recommend you get there ASAP before it gets cold. Bring a few friends and enjoy the fall weather while you drink some beers and play some games!</t>
  </si>
  <si>
    <t>happy,nice,outdoor,outdoor,that,best,much,big,nice,sour,best,sour,cold,few,one</t>
  </si>
  <si>
    <t>tXhhAryAFCOso4u82Qp-1Q</t>
  </si>
  <si>
    <t>CT1dFA7Dab7tHsf-dOZqXg</t>
  </si>
  <si>
    <t>My boyfriend and I are on a mission to try all of the breweries in the general Pittsburgh area so we ended up trying Cobblehaus this past weekend. The place itself is fairly small but it's very cute. I really liked the set up and the decor. \n\nAs for the beers on tap that particular day, they didn't really have a wide variety that would appeal to everyone. My boyfriend is more of a light beer drinker and I'm more of a wheat or sour beer drinker. Most of the beers on tap this particular night were darker or IPA's. Sadly nothing that I would enjoy so I had to go with a glass of wine from Narcisi. Sadly, again they only had 1 option. While I didn't expect them to have wine at all I think it would be nice if they offered at least 1 red and 1 white wine option for people.\n\nThere are a few things I did really like that I would like to point out. First, unlike most places that offer flights in set quantities this place does flights a little differently. They do \samplers\ so you can create your own flight with as little or as many as you would like. I saw one couple get 1 sampler of each and they sat down and shared each of them. Which I thought was genius by the way! I think this is one thing that made Cobblehaus stick out above the others. Some people may not be huge beer drinks and may not be able to fill a whole flight other places so this makes a flight doable for all beer drinkers. Second, they have games available so your group can hang out and have a good time while drinking. Lastly, if you walk down the back hallway they have a cute little chalkboard wall where people can write something, draw something, etc.  It was really cool and different from the others breweries. With breweries popping up all the time now it's cool to see each of them do something different and unique.</t>
  </si>
  <si>
    <t>My,general,past,small,cute,particular,wide,that,My,more,light,more,sour,Most,particular,darker,nice,least,white,few,most,that,little,your,own,little,many,Which,that,huge,able,whole,other,doable,available,your,good,back,cute,little,cool,different,all,cool,different,unique,1,1,1,people.\n\nThere,one,1,one</t>
  </si>
  <si>
    <t>gICwRXPJZ2ZwbGSxkZ6_qQ</t>
  </si>
  <si>
    <t>ddouZi236BpT15DzXjRHiA</t>
  </si>
  <si>
    <t>A coworker of mine has been telling me about Ki Ramen for months now and I've been so excited to try it. I've only ever had one ramen experience in the past and it left me very disappointed. After hearing my coworker say he was eating here multiple times a week I thought for sure this had to be amazing. While I won't say it was a disappointment I certainly wasn't blown away either.\n\nI started my meal with a order of the spicy cucumbers. Now those blew me away for sure! I could have ordered another order for myself. The $4 price point also wasn't bad. I was a little disappointed in the price point for the Bao Buns. They weren't that big and they were $6 for just one. My friend ended up getting that days vegetarian option and she did say that it was really good. \n\nRamen wise I went with the Dan Dan ramen. Since this was basically my first time having ramen I opted to not add anything to my bowl. All in all the bowl was fairly good. I really liked the kim chi mixed in and every bite that had kim chi was by far the best bite. I'm a huge tofu fan but sadly this tofu fell short of expectations. It was a little too tough for me and it was relatively flavorless in my opinion. \n\nWith all of that being said, I would like to give Ki Ramen another try and try another one of the ramen bowls. If you haven't checked it out yet you should give it a try!</t>
  </si>
  <si>
    <t>excited,disappointed,my,multiple,sure,amazing,my,spicy,sure,bad,little,disappointed,big,My,vegetarian,good,wise,my,first,my,all,good,that,best,huge,little,tough,my,one,4,6,one,one</t>
  </si>
  <si>
    <t>j2mjY-yEEc6rhGaLcWSnIw</t>
  </si>
  <si>
    <t>22u7wqu4vRRDi2zXw_dTRQ</t>
  </si>
  <si>
    <t>While I'm not a huge sweets person, I sometimes will stop in for the occasional sweet since this is right around the corner from my work. I've always gotten random little treats for a friend or for a afternoon snack. Each time I would eye up the edible cookie dough. This past week I was craving something sweet and luckily the first thing that popped in my head was that cookie dough. I immediately rushed over to get myself a container of it. \n\nI ended up going with the chocolate chip cookie dough because you can't go wrong with the basic stuff. It was absolutely amazing and tastes just like cookie dough. I had to stop myself from eating the entire tub in one sitting. Now that tub is sitting in my work fridge and I'm sitting here sad as I write this review and not being able to eat it. Best of all it doesn't have to be refrigerated which I LOVE. I had how hard cookie dough gets in the fridge so the fact that I can leave it out so it stays soft is incredible in my opinion! If you haven't checked it out I would highly recommend it.</t>
  </si>
  <si>
    <t>huge,occasional,sweet,right,my,random,little,edible,past,sweet,first,that,my,wrong,basic,amazing,entire,my,sad,able,Best,which,hard,soft,incredible,my,one</t>
  </si>
  <si>
    <t>P9C7nb2SWx--vdsvUjuFVg</t>
  </si>
  <si>
    <t>3kBa6YUwQP4A8CSt_EApIQ</t>
  </si>
  <si>
    <t>I've known about Walnut Grill for a while now but it wasn't till a few months ago that I actually decided to go to the Wexford location. I wasn't blown away whatsoever so I thought for sure I would never return to any location . I had a sudden change of heart this past weekend and decided to give the Robinson location a try. \n\nNeedless to say there was clearly a reason I said I didn't want to go back. The menu looks enticing with all of its options but the food is nothing special whatsoever. After much debating I decided to order a Bloody Mary with my brunch. I'm a Bloody Mary snob so I was very hesitant going into it until I saw what it looked like and it seemed like it could be half decent. Wrong again. It tasted like watered down Campbell's tomato soup. I couldn't even force it down it was so bad. As a Bloody Mary fanatic, it was a disgrace that they would even call that a Bloody Mary. \n\nFood wise I decided to go with the biscuits and gravy. I thought surely they would have to be good if my work cafeteria can manage to make good biscuits and gravy. Wrong again. It didn't event look appetizing. The gravy looked as if they decided to be cheap and replace some of the cream\/milk with water. It just didn't even look right. The biscuits didn't taste fresh at all and the eggs were most definitely not poached. Having a runny egg doesn't make it poached. The egg white shouldn't be completely cooked and rubbery. \n\nWith my recent experience it's safe to say I'm done giving any Walnut Grill a chance. If you enjoy good quality, homemade food I would not recommend it. The food doesn't taste fresh and at times doesn't even taste like they made it in-house.</t>
  </si>
  <si>
    <t>few,sure,sudden,past,enticing,its,special,much,my,hesitant,decent,Wrong,bad,that,wise,good,my,good,Wrong,appetizing,cheap,right,fresh,runny,white,my,recent,safe,good,homemade,fresh,</t>
  </si>
  <si>
    <t>I8c996whIBgtk-Ab4q1xdA</t>
  </si>
  <si>
    <t>ETTzxqOcPuxMqV37y1uhdg</t>
  </si>
  <si>
    <t>I decided to try this place after I received a mailer. I ordered a Malibu BBQ chicken pizza over the phone and it was ready for pick up in 15 minutes. A giant pizza, which is 20 inches, only costs $20 and I thought that was a really good deal. The pizza comes as a thin crust and the crust itself had good flavor but the crust was a little too limp for me. I wouldn't say soggy but I should have ordered it extra crispy. When I toasted it at home in the oven, it was significantly better. As for the toppings, the chicken was average. It is fired roasted but I couldn't taste anything special about it. The BBQ sauce was not tangy or very BBQ saucy. The sauce seemed very mild and can use some additional ingredients for a wow factor. I would come back here again, but I would make additional requests for my pizza to get it the help it needed.</t>
  </si>
  <si>
    <t>ready,giant,which,good,thin,good,little,limp,soggy,extra,better,average,roasted,special,tangy,mild,additional,wow,additional,my,15,20,20</t>
  </si>
  <si>
    <t>7IM5gvXbNYjz14oZKQHXlw</t>
  </si>
  <si>
    <t>WCE7YEBV_jOk-KaIEndrGg</t>
  </si>
  <si>
    <t>Appointments are required for spay and neuter. The check-in process is super fast and easy. Check-in starts at 630. You come in and fill out the forms and wait in the lobby for the vet tech to take you in the back. I waited maybe 10 minutes max, which I appreciated since I had to get to school after. I like that in the back they go over the forms you filled out about what you want done so that they don't miss anything. I took my new puppy that we rescued in. I needed her to get spayed, all her initial shots, stubborn puppy teeth (2 of them) pulled, pain meds, and her nails trimmed. I was surprised to find out the price of the surgery didn't include a cone. This all came out to $194. The puppy teeth were $25 each. My last vet always expressed all my dogs' glands while they were there and under for a procedure for free. They charge for that here so I had to go without. I think I spent more than I wanted to but it was cheaper then going elsewhere, so I guess I can't complain. The pain meds were super easy to give to my puppy. They give u a needleless syringe with flavored liquid meds. The surgery site looked good and the stitches were internal so you don't have to come back to get them removed. Her incision looks like a Z so that cracked me up because no joke it looks like a Harry Potter scar on her tummy. The staff was really nice, friendly, and helpful. The waiting area was clean and tidy.</t>
  </si>
  <si>
    <t>fast,easy,which,my,new,that,all,her,initial,stubborn,puppy,her,surprised,puppy,My,last,all,my,free,more,cheaper,easy,my,liquid,good,internal,Her,her,nice,friendly,helpful,clean,tidy,630,10,2,194,25</t>
  </si>
  <si>
    <t>hfTvkWoNbgN-x2t1ydBzzg</t>
  </si>
  <si>
    <t>I've been trying to find a Korean restaurant here in Arizona and I think I found it!  \n\nI love that they bring out the plates of pickled items. My favorites are the bean sprouts with the sesame oil, the pickled cucumber, and the radish. For dinner, I ordered the bulgogi, which is a marinated, thin sliced beef with caramelized onions. The bulgogi has a very subtle sweetness to it which goes nice with the savory of the meat. The meat was very tender and was soaked nicely in the marinade juices. The dish comes with rice and a plate of lettuce with raw garlic and jalapeÃ±os so that you can make your own wraps. There was also a Korean style BBQ sauce that you could dip your wraps into. I liked the sauce. I'm not sure what was in it but it didn't taste like a traditional American BBQ sauce. It was pretty good. \n\nThe service was great my water was never empty and we were checked on regularly. I'm assuming it was the owner that also swung by quite often, but he was hilarious. He would do magic tricks, tell jokes, and mingle for a bit. He seemed to interact only with the tables that were welcoming to his company. His magic tricks were pretty fun.</t>
  </si>
  <si>
    <t>Korean,that,My,sesame,which,thin,sliced,caramelized,subtle,which,nice,tender,raw,your,own,Korean,your,sure,traditional,American,good,great,my,empty,that,hilarious,magic,that,his,His,magic,fun,</t>
  </si>
  <si>
    <t>DArl5fYKyPc5p1kibIUfFA</t>
  </si>
  <si>
    <t>b5OTjiOjEg_UkmObTVnf2A</t>
  </si>
  <si>
    <t>I ordered the apple cranberry walnut chicken salad. It obviously had apple, cranberries, walnut, and chicken in it, but also had croutons, red onions, and goat cheese. I was very pleasantly surprised about the goat cheese. It gave the salad a nice little tanginess that really elevated the salad. The salad was good. It had a lot of different textures and fruity flavors going on to balance the savory flavory of the chicken and the tanginess of the goat cheese. I ordered the fat free raspberry vinaigrette salad dressing with it. The salad dressing by itself honestly tasted like a raspberry syrup that an ice cream shop would put on your sundae. I was a little skeptical about how this would taste on the salad and how healthy it was so I went pretty light on the dressing. It tasted good with the salad. I would not recommend drenching the salad in it though.  Whoever made the salad was pretty heavy handed with the cranberries there was about half a cup of cranberries left in my container when I was done eating. That may be a bonus for some people I guess. For me, I don't really want the extra sugar.   \n\nMy boyfriend ordered the Texmex brisket sandwich. I tried it and it had a decent flavor, but other than that I wasn't overly impressed. The sandwich had one texture throughout. There was barely a difference between the texture of the meat and the veggies. I also felt that the brisket was over cooked. It was way too mushy. \n\nI have had other sandwiches here that I have liked better but they too have needed a little help.  The price range for what you are getting also seems a little high.</t>
  </si>
  <si>
    <t>red,surprised,nice,little,that,good,different,savory,fat,free,your,little,skeptical,healthy,heavy,handed,half,my,extra,decent,other,impressed,mushy,other,better,little,little,high,one</t>
  </si>
  <si>
    <t>ReaVKsdAIekkzgB8Q5n8rw</t>
  </si>
  <si>
    <t>iGDs2rWdw1BmfYv6yS8N4g</t>
  </si>
  <si>
    <t>The drive thru was super fast. Came here at 7am the line had 4 cars in it. I literally felt like I drove into the line, immediately ordered, proceeded to the window to pay, and then left. I felt like my car barely stopped while I was in the drive thru. The girl taking my money was super cheery and it was nice for the start of my morning. My drink was made the way I wanted. The parking lot for walk-in customers seemed decently sized. I also liked the convenient location near the freeway.</t>
  </si>
  <si>
    <t>thru,my,my,cheery,nice,my,My,sized,convenient,7,4</t>
  </si>
  <si>
    <t>fOrlZ409Xn-1xros4jkHMA</t>
  </si>
  <si>
    <t>s3JgB19lU16pOsP93UMz8Q</t>
  </si>
  <si>
    <t>Came here last weekend with my friends and will never be coming back. I got in and needed to pee. My friend and I asked a bouncer where the restroom was and he said outside and to the right. We thought this was weird so we asked another one. He said the same thing. So we followed the instructions he gave and realized the directions they gave were literally leading us outside of the bar. We tried to head back up the ramp and he wouldn't let us in. He told us to go out to use the restroom and watched us walk and then when we realized he was lying, he wouldn't let us back in. We tried circling back to the front entrance and the bouncer there told my friend she could come in but I couldn't come in. I don't know what gives. I needed to use the restroom and not only were the bouncers not helpful, the were being the opposite of helpful and messing with me. I was told later by someone that this club is RACIST. I don't know if this is true or not but I'm not taking that option off the table.</t>
  </si>
  <si>
    <t>last,my,My,weird,same,front,my,helpful,helpful,RACIST,true,</t>
  </si>
  <si>
    <t>Hta2eZIHFFxeTKvjA4Kcwg</t>
  </si>
  <si>
    <t>PhMfnMldVKXo7HqHw6DSrg</t>
  </si>
  <si>
    <t>I took my boyfriend here because he's never really had an authentic Asian tea\/boba tea drink before. Looking at the menu he had never tried aloe, aiyu, or grass jelly before. The girl at the front was more than happy to get him samples of each so he could try them. I love that this place uses real fruit in their drinks. No one likes simple syrup and fake flavoring so this is a huge bonus. I also love that they have more options than just boba to add to your drink. My favorite place in Orange County, CA has a ton more options to add to your tea but this place has a good start. I ended up getting the strawberry milk tea with grass jelly. I absolutely love the fresh strawberry in the drink. It was really refreshing. I didn't find that my drink had too much milk in it so it still had a really forward strawberry flavor with a hint of creaminess. I added the grass jelly but it was over powered by the strawberry flavor. I love grass jelly though. I will probably order it with boba the next time I order the strawberry milk. My boyfriend got the strawberry kiwi smoothie with chia seeds and boba. I honestly liked his better than mine and will probably order that next time. The drink started with a strawberry flavor then ended with the kiwi note. The chia seeds added a nice little something extra to the drink. The boba here is cooked really well. It was soft and slighty gummy. My favorite part of all of this is that the drinks are really cheaply priced. Just can't beat that.</t>
  </si>
  <si>
    <t>my,authentic,Asian,more,happy,real,their,simple,fake,huge,more,your,My,favorite,more,your,good,fresh,refreshing,my,much,next,My,his,better,next,nice,little,extra,soft,gummy,My,favorite,</t>
  </si>
  <si>
    <t>lWtcw3pz9RqZyqE738qT4Q</t>
  </si>
  <si>
    <t>Zw9wEAk9L6oTZi63f4zVvA</t>
  </si>
  <si>
    <t>I have been craving hot pot for a while now so we decided to come here and give this place a try. We ordered the spicy beef and the mixed seafood pots. I was a little surprised when the pots came out and all of the meat and veggies were already in the pots. I was a little worried the veggies would be a little overcooked and mushy and the meat a little overcooked. Unfortunately, I was right, which was kind of a bummer. The spicy beef pot was ok. The seafood pot was significantly better. There was a large variety of seafood (shrimp, clam, octopus, shrimp ball, imitation crab, and half of a whole crab plus some beef?) in there and I was happy about that. The broth of the pots had really good flavor, they were just really light in flavor. I wish the flavor was stronger. The pots came with bowls of rice and some glass noodles. The seafood pot was supposed to come with udon but we didn't get any udon. To add more flavor, don't forget to ask for additional side sauces they provide.</t>
  </si>
  <si>
    <t>hot,spicy,mixed,little,surprised,worried,little,mushy,right,which,spicy,ok,better,large,whole,happy,good,light,stronger,udon,udon,more,additional,</t>
  </si>
  <si>
    <t>WHY5tfCMezp8CD31ONRmKw</t>
  </si>
  <si>
    <t>L7L_JiV1Csn3ctazOnzHAA</t>
  </si>
  <si>
    <t>First off, who knew Walmart had a dental center? I found this place on Groupon. I don't currently have dental insurance with my school health insurance so this Groupon was perfect. I did have a little trouble finding the office the first time because I was not aware it was located inside of a Walmart. I was probably 15 minutes late the first day because I was circling around in the shopping center for 30 minutes looking for it. I kind of wish when I booked the appointment someone had told me it was inside Walmart. \n\nI really like the dentist here. I forgot her name but she is younger, blonde, and really nice. I have come here so far for 2 check ups with cleaning and for placement of crowns. I previous broke my front two teeth when I was in elementary school and have had some old school fixes that were starting to chip at the surface. This caused me to have cavities inside my front two teeth. The dentist recommended that I replace them with crowns since they were getting so worn. I was a little hesitant because I have been quoted for this before in the past and it has always be in the $3000 range and I don't have that kind of money right now for something that isn't an emergency or a needs to be done right now kind of thing. Turns out, it would only cost $1600 for both crowns and if I paid for it today they would through in free whitening for top and bottom. Sign me up and take my money! \n\nI left the first day with temps and was a little upset because they looked horrible. It looked like I had one gigantic front tooth instead of two and it was two different colors, the color of the temp and the color of the glue inside. I was so embarrassed to smile. I did mention to the hygienist that I didn't like the color difference, but nothing was done about it and I thought maybe that was they way it had to be. Two weeks later, my permanents were ready but they were the wrong color (not the office's fault and I am not mad), so I had to get temps put on again for another two weeks. I mentioned to the dental hygienist (different one than last time) that I didn't like the fact that last time it was two different colors, so she took some cavity filler and colored the both of the teeth completely to make them one unified color. She also took her time to sand them to make them look like two separate teeth. They looked a lot better than the previous temps I had. They didn't look great but they looked good enough for me to smile and laugh. \n\nI had my permanents put on today and they look amazing. I am so happy I had them done. They match my natural, now whitened, teeth color perfectly. \n\nIf you don't have insurance, they offer a \smile plan\ that cost $60 for the year and it discounts the dental work and procedures significantly. I was looking at the cost of stuff and it's a really good deal.I will continue to use this location, especially while I don't have insurance.</t>
  </si>
  <si>
    <t>dental,dental,my,perfect,little,first,aware,first,her,younger,blonde,nice,previous,my,front,elementary,old,that,my,front,worn,little,hesitant,that,free,my,first,little,upset,horrible,gigantic,front,different,embarrassed,that,my,ready,wrong,mad,dental,different,last,that,last,different,unified,her,separate,better,previous,great,good,my,amazing,happy,my,natural,that,dental,good,15,30,2,two,two,3000,1600,one,two,two,Two,two,two,one,two,60</t>
  </si>
  <si>
    <t>9EV-Q-VAOle7jcSB83tpjg</t>
  </si>
  <si>
    <t>QJaVkYG8_bqY_-jCgBtT-g</t>
  </si>
  <si>
    <t>This was such an awesome dog park. They have a little parking lot in between the big dog and the little dog areas. There is also plenty of street parking right next to the park.\n\nThe parks have grass and are really well kept. They have benches and tables and wall areas where you can sit while your pooch goes and makes friends. \n\nThe big dog area is obviously larger than the little dog area and there is plenty of room for everyone to comfortably run around in both areas. The dogs my pup met today were all really friendly and owners were good about watching their dogs and picking up after them. \n\nThey have containers to hold plastic bags to pick up poop but they seemed a little low in the little dog area. Maybe to be safe, bring your own poopie bags. \n\nThis was my first time here with my dogs and I will be back.</t>
  </si>
  <si>
    <t>such,awesome,little,big,little,plenty,park.\n\nThe,your,big,larger,little,my,friendly,good,their,plastic,little,low,little,safe,your,own,my,first,my,</t>
  </si>
  <si>
    <t>npPpaVj6iC1Jn2teAJoUqg</t>
  </si>
  <si>
    <t>kosTPb88O4Q0XGbVbEOGCA</t>
  </si>
  <si>
    <t>Great food and great lunch special prices.  It's a good idea to order more and have leftovers for later in the week!  I feel as though the spice gets 3x more spicy when you re heat though.  Nice people own\/work there and the food is always consistently yummy.  Sometimes the restaurant fills up (it's a small hole in the wall) so there might be a wait during peak times.</t>
  </si>
  <si>
    <t>Great,great,special,good,more,yummy,small,3x</t>
  </si>
  <si>
    <t>BTc6PQlwHsNx3IAgmfQlog</t>
  </si>
  <si>
    <t>WLblFINiPI18_o1OdDsnVg</t>
  </si>
  <si>
    <t>I am totally a fan of Cafe Rio's food! However, I've noticed at every location I have visited, the customer service is lacking. For example, I just came in after my class at UNLV and only 2 gentlemen who were together were in front of me. There was maybe 2 tables full in the entire restaurant so it was not busy by any means. There was a huge catering order sitting on a couple tables, but there were plenty of employees around. Anyway, I walk right up to the ordering counter since the two guys were in the middle of their order and I overhear an employee tell them that they do not have pork. The employee maybe said sorry, but I honestly don't know. The two guys made a not funny joke about \who's getting fired for this?\ because the pork is apparently all they come in for and it was obviously devastating for their dramatic selves. So, the employee just tries half-heartedly to make light of the situation and offers to give them the remaining pork and half of another meat. Now I have no idea what Cafe Rio's policy is on running out of items and what to do if that occurs, but if I was that customer I would be really bummed and would hope they would give me a free drink or like 10% off. Anything small just to make amends because I know I always go here for my shredded chicken salad and am not about to spend an extra $1 for grilled chicken if they were out of shredded. Fast forward to my order being completed with no hiccups. I am at the register and overheard from the employee who offered the half pork deal that the cashier was the manager. She was not what I expected a manager to be by any means. She wasn't rude or anything like that, but the customer service was not there even when I used a free meal card from my birthday! It seemed like she was just going through the motions and didn't care about me as the customer and a loyal customer at that. Ultimately, my order was perfect EXCEPT there was no cheese on my tortilla. I asked for it on the side which they did, but I never have to ask for cheese on my tortilla at other locations and this location didn't ask so I assumed it would be there. It's such a little thing, but it helps \make my meal a masterpiece\ as they like to say so I was bummed when it wasn't there. I will totally return for the food despite my lack of cheese and customer service, but if customer service goes down any more than my standard, then the food isn't worth it. Also, where is the Southwest Limeade at this location?</t>
  </si>
  <si>
    <t>my,full,entire,busy,huge,their,funny,devastating,their,dramatic,bummed,free,small,my,shredded,about,extra,my,half,that,rude,free,my,loyal,my,perfect,my,which,my,other,such,little,my,bummed,my,more,my,worth,2,2,two,two,10,1</t>
  </si>
  <si>
    <t>2YdSUHZzl_tHPKEEHwAFcA</t>
  </si>
  <si>
    <t>C4XsC2ZBtsl1EgjdVue3yA</t>
  </si>
  <si>
    <t>I used to come here every so often with my dad, but haven't gone in a couple years. The food is still really yummy! I did one of the combination plates which is $6.50 before tax, added a $4.50 halo halo which comes with ice cream, and also had a coconut drink which totaled at $16 with tax. I would come here more often if it wasn't so far away from my house! The soup is one of my favorite and is consistently hot and flavored well. I tried the garlic rice for the first time today and it was yummy, but I did half and half and liked them both so I alternated bites with my adobo. Only not so yummy item was the pancit. It was still good, just not as good as my family's recipe. Definitely gonna bring my girlfriend here and force feed her a bit of everything since they have so many options! Also, since they open at 10am, there was only another customer ordering and me which was relaxing to not have to wait around in line or fight for a spot to eat.</t>
  </si>
  <si>
    <t>my,yummy,which,which,which,my,my,favorite,hot,garlic,first,yummy,my,yummy,good,good,my,my,many,which,one,6.50,4.50,16,one,10</t>
  </si>
  <si>
    <t>oMFxQ75MklOl6VJ8BG4aIg</t>
  </si>
  <si>
    <t>qAN2Rqhj7I84qN6iDIoP6g</t>
  </si>
  <si>
    <t>I have no idea how to compile my thoughts into a proper Yelp review that makes total sense for my love for this salon and specifically, Shantel \the hair whisperer\. The salon is located just off the 215\/Tenaya so it's very easy to get to. When you walk in you're immediately greeted and sat down in a waiting area with a TV and offered a complimentary beverage. They have a full service bar with complimentary water, juices, mimosas, etc. I opted for water and orange juice. The salon itself is very chic and has nice decorations - very unique. It's also the most spacious salon I have ever seen. The stylist stations are spread pretty far apart so no one else is eavesdropping or breathing down your neck. \n\nI've had two sessions with Shantel (third appointment booked for next week) and I continue to be amazed with the results every time. She is very very knowledgable about hair care and has awesome product suggestions (OI milk is a life changer). I'll insert photos of what my hair looked like pre-first session, after the first session, and after the second session. My hair was originally very long, very damaged, and very brown. I wanted to be bright ashy white blonde. She educated me on the process it would take to get me there. Blonde doesn't happen over night (the healthy way)! \n\nOne of my favorite parts of getting the works  (a hair transformation) is getting essential oils during the shampoo\/conditioning portion. You can pick from a list of oil scents that range from peaches and cream to florals and more. Such a nice touch! \n\nI'm always very satisfied with the styling I receive after my cut and color. I asked for the \sex on the beach\ style from their blowout\/styling menu and it's my favorite style I've ever had! The salon is also a blow dry bar, discounts on Tuesdays! My stylist doesn't participate in the deal, bummer. \n\nAs far as pricing is concerned you get what you pay for. If I remember correctly my first hair transformation was 4 hours long and $350 and I left Shantel a generous tip because she deserves it!!! My second color session was a bit less, around $250-275. To schedule a styling which includes shampoo and conditioning is $50 with Shantel. I have a wedding I'm attending later this month and I can't wait to see what we come up with! \n\nIf you want a budget hair cut and a questionable color, go somewhere else. If you want a luxurious, educational, fun, relaxing hair experience come to the platinum entourage salon. You won't regret it.</t>
  </si>
  <si>
    <t>my,proper,that,total,my,easy,complimentary,full,complimentary,chic,nice,unique,spacious,your,third,next,amazed,knowledgable,awesome,my,pre,first,first,second,My,long,damaged,brown,bright,ashy,white,Blonde,healthy,my,favorite,essential,shampoo\/conditioning,that,more,Such,nice,satisfied,my,beach\,their,my,favorite,dry,My,my,first,long,generous,My,second,less,which,questionable,luxurious,educational,fun,two,4,350,250,275,50</t>
  </si>
  <si>
    <t>me3YkGLdKzQ02qTquG9_wg</t>
  </si>
  <si>
    <t>KYZZhLg1e5I5M4XuVMv2sg</t>
  </si>
  <si>
    <t>Blegh. Came here to check it out just to get it off my list. Almost ALL the stores are weird pop up shops that belong at a swap meet. Lots of sketchy crap goes on here and shootings aren't uncommon. The Victoria's Secret and Bath and Body Works are TINY. Drive the extra 5\/10 minutes and go to Town Square. I feel bad for anyone who works here. Unsafe, no good stores, just bad.</t>
  </si>
  <si>
    <t>my,ALL,weird,that,sketchy,uncommon,TINY,extra,bad,Unsafe,good,bad,5\/10</t>
  </si>
  <si>
    <t>MWGltBBJsAEmXBzxQpFpxA</t>
  </si>
  <si>
    <t>5mair616AhJMpRjbd5z94g</t>
  </si>
  <si>
    <t>Amazing customer service every time I come here. They aren't stingy with veggies either! They had no problem making a meat substitution that *another* location had every issue with. I've been inside and through the drive thru and it's always perfect every time. Will always come back here! Drive thru needs a remodel though.</t>
  </si>
  <si>
    <t>Amazing,stingy,that,thru,perfect,thru,</t>
  </si>
  <si>
    <t>3GyoYqJKVZltOkaLz-aQGw</t>
  </si>
  <si>
    <t>gqNWdGdRpHy1vbrEtQyJEw</t>
  </si>
  <si>
    <t>This review is for the store itself, not the salon. \n\nI've always had an easy time shopping here. They are never out of what I need! Their selection is growing too! This location now carries Clinique and some higher end mascaras like LancÃ´me and Dior. I try to stock up on Redken and Purology products where there's a buy two get one free special. Never had an issue with a return or exchange. Employees are always pleasant! \n\nSide note - ULTA now offers a store credit card and a MasterCard that you can use everywhere can get ULTA points for purchases! I will totally end up with that card. Plus 20% off anything a day of your choosing when you're approved, sweet!! I'll try to stack that with the BOGO deals.</t>
  </si>
  <si>
    <t>easy,Their,higher,free,pleasant,ULTA,your,sweet,two,one,20</t>
  </si>
  <si>
    <t>lcYv69kCZuFyDuXZBaaALg</t>
  </si>
  <si>
    <t>zpoZ6WyQUYff18-z4ZU1mA</t>
  </si>
  <si>
    <t>This place is super neato! This was my second visit and I'm still impressed, but not mind blown. I had the Cold Brown and a Fluff n Nut the first visit which were both yummy. The Fluff n Nut is why I came back today... I ordered the BLTG, jalapeÃ±o-sour cream chips, and another Fluff n Nut. Definitely enjoyed the BLTG (no tomatoes for me) far better than the Cold Brown! The chips, bacon, pickled stuff, etc is made in house which is awesome! I wanted to try a couple other items, but it's a little too pricey for me. My total was $17 rounded up save for tip without a drink. I understand that I got an additional dessert sandwich, but still, it's a bit too pricey for a routine lunch\/dinner. The cashier was friendly, but only one person ordered before me and it took about 10-15 minutes for my order to come out. I think last time it was less than 10 minutes with a few more people in line so not sure if that was a miss this visit. Overall, I really love their flavors here, but it's a bit out of the way for me and a little too expensive for me to come here more often. Seriously though, get the Fluff n Nut with extra fluff!</t>
  </si>
  <si>
    <t>super,my,second,impressed,first,which,yummy,sour,which,awesome,other,little,pricey,My,additional,pricey,routine,friendly,my,last,less,few,more,sure,their,little,expensive,extra,17,one,10,15,10</t>
  </si>
  <si>
    <t>XYX4R8JCbiBapAOrrn5gbA</t>
  </si>
  <si>
    <t>0v55V13hPb3sSF03widnKg</t>
  </si>
  <si>
    <t>LONG lines during lunch rush, avoid at all costs!!\n\nHowever, I like that this location is at the north end of campus near the engineering building. I'll snag a sandwich when they open at 9am so I can have it after my class at 11:15. Employees are okay, nothing special, and nothing to complain about.  I like that there's two sides to order at during busy times. I wish the building was bigger to accommodate the long lines, but that's alright. \n\nAnother side note, their soda fountain is always in tip top shape. Never gotten anything flat or weird tasting from it, which is nice.</t>
  </si>
  <si>
    <t>LONG,my,okay,special,busy,bigger,long,alright,side,their,top,flat,weird,which,nice,9,11:15,two</t>
  </si>
  <si>
    <t>d7mtwXFMAac3-VNgU63TxA</t>
  </si>
  <si>
    <t>D92rYqjoz8e1YKoif_bwuw</t>
  </si>
  <si>
    <t>Two stars for this location and the WONDERFUL employee named Stephie is the only reason why it's not a 1 star (NOT stephanye). She is one of those people who is happy to be alive. I love seeing her at subway everyday being so upbeat and great at her job. She deserves a raise!!\n\nLines are terrible but typically move pretty fast, so not mad about that. What I am mad about is that there is something really strange going on at this location with money. Last week I was overcharged for a single chicken breast salad (salad only, no meal or sides) and it cost $7.50 plus tax. Yesterday, I was got a ham and cheese 6\ meal with a large drink. The charge for chips\/large drink is \MISC RETAIL $2.90\ my sandwich itself was $4.09. When I got to the register my total was never said outloud to me so I just handed ASHLEY a $20 and got my change and left. During busy times they really move you through like cattle, no time to double count. I sat down at a table in the SU and thought something was off. At first I thought she shorter my change by $5, but that wasn't it. I looked at my receipt and sure enough there's another MISC RETAIL charge for exactly $5. What the hell is that???? I'll post a picture of my receipt as well. I'm in contact with the franchise owner and I really hope they'll make it right.\n\nDOUBLE CHECK YOUR RECEIPTS WHEN CHOOSING THIS LOCATION!!!!\n\nThe employee ASHLEY is so rude and never cracks a smile. I would never hire her for anything and she deserves to be seriously disciplined. Don't work with the public if you hate your job, it rubs off on the customers and puts a bad taste in our mouth. Especially next to an exceptional employee like Stephie, you look even worse. Get a grip. \n\nMy two receipts where I'm overcharged were rang in by 1) Stephanye (salad) and 2) Ashley (ham meal). Beware dining here.</t>
  </si>
  <si>
    <t>WONDERFUL,only,happy,alive,upbeat,great,her,terrible,mad,mad,strange,Last,single,large,my,my,my,busy,double,shorter,my,my,sure,my,YOUR,LOCATION!!!!\n\nThe,rude,your,bad,our,exceptional,worse,Two,1,one,7.50,6\,2.90\,4.09,20,5,5,two,1</t>
  </si>
  <si>
    <t>klcF45wKIOpJW_BhJslOJg</t>
  </si>
  <si>
    <t>PZ-LZzSlhSe9utkQYU8pFg</t>
  </si>
  <si>
    <t>We went there for dinner the other night, being in Vegas for the weekend.  We had driven by a couple of times, and had it pointed out during the \Haunted Vegas\ tour a couple years ago.\n\nPutting it simply; the food was incredible!  Being from NY, I am an Italian food snob, and this was some of the best I have ever had.  I had the veal scallopini, my wife had the chicken marsala and we were in heaven!  Then, we had the canolis for dessert!!!\n\nThe service was fantastic as well.  The place was pretty busy, but service was quick and friendly and the atmosphere was a lot of fun.  This is definitely a place we will visit again next time we are in Vegas.</t>
  </si>
  <si>
    <t>other,\Haunted,incredible,Italian,best,veal,my,fantastic,busy,quick,friendly,next,</t>
  </si>
  <si>
    <t>pVgQxVxFOxe9ObACF7hFhQ</t>
  </si>
  <si>
    <t>-a-6KGaXdAQDS6E1aAUBhg</t>
  </si>
  <si>
    <t>They did a nice job on my roof.  Showed up early on Thursday morning, finished noon on friday, and cleaned up their mess.  Would use them again any time.</t>
  </si>
  <si>
    <t>nice,my,their,</t>
  </si>
  <si>
    <t>0l2f6S-B2RbuLfut5JsrcQ</t>
  </si>
  <si>
    <t>YM-nYIHd99qUt9n62AxIAg</t>
  </si>
  <si>
    <t>First time here, and it was pretty good!  I had the chimi plate and it was hot and tasty and cooked right.  The salsa is really good too, and the chips were warm and fresh.  Will go back!</t>
  </si>
  <si>
    <t>First,good,hot,tasty,good,warm,fresh,</t>
  </si>
  <si>
    <t>bj-qzcG0JosjOyul0RXQgQ</t>
  </si>
  <si>
    <t>ak7P6vD79QpdiFyfUDO14A</t>
  </si>
  <si>
    <t>I like this place and am here most Friday evenings with my wife.  The food is fresh and tasty and the servers are very good.  The soup is out of this world!  The servers are running their butts off, yet are friendly and quick and efficient.  So much better that the other salad buffet place across the street!  Nice inexpensive and healthy dinner...it usually costs my wife and I around $15 for two, IF we don't have a coupon.</t>
  </si>
  <si>
    <t>most,my,fresh,good,their,friendly,quick,efficient,better,other,inexpensive,healthy,my,15,two</t>
  </si>
  <si>
    <t>hdexF2Qa_lCRCM3tptnIpg</t>
  </si>
  <si>
    <t>I love this place!  I've been eating here for several years, from when I worked at the health dept and it was right out the back door.  It's in kind of a weird neighborhood just west of the projects, but not too horrible.  The ceviche is excellent, but my favorite by far is the Viagra Soup (yes, it really is called that) which is out of this world!</t>
  </si>
  <si>
    <t>several,back,weird,horrible,excellent,my,favorite,which,</t>
  </si>
  <si>
    <t>iwiu2FdJ97n7xjkA4new8Q</t>
  </si>
  <si>
    <t>jK9J9HimEchVs0-dC-G-fg</t>
  </si>
  <si>
    <t>We used to come here a lot, but then not long ago had a very poor experience.  That, coupled with their ever increasing, already ridiculously high prices has made us not return.\n\nSo, the last time we were there, for 2 adults with beverages and tax, it was around $30.  Really?   I can go to a much nicer place, get just as full, and have decent table service for less.  The salad is ok, though the selection in good.  The soups are average and the bread is mediocre at best.\n\nSo on the night in question, my wife and 2 kids and me went for dinner, which came to $48.  A short while after I started eating, I began to not feel well.  NOT (let me be clear) in any way related to the food, but because of other issues.  I was not able to eat, and had eaten less than half of the salad on my plate.  I asked a server if I could take the rest with me, as I was not feeling well.  She said she didn't know and walked away.  A moment later, a new person came to the tabel, who I assumed was a manager, though she did not introduce herself.  She told me that I could not take my food home with me unless I paid for a \to-go\ meal.  I got a bit annoyed and told her that was not acceptable.  She disappeared and a few minutes later, the store manager came out.  He explained that I would be charged a separate to-go charge if I took my food with me, which was about the same price as the meal.  I told him that I had already paid for this particular food, I didn't want anything else, and only wantedto take what was on my plate and have it later.  He again stated that it was store policy to charge me a to go charge.  I said \so, what you're telling me is that it is ok for you to take the plate and dump it in the trash, but I can't take MY food that I have alreay PAID FOR home and eat it later?\  What BS is this? I was a bit upset, and we ended up leaving without my uneaten salad.  What really was the final straw, was the manager saying \Thank you come again\ when I was leaving in a very snotty tone.\n\nI filed a complaint with corporate, which remains ignored.  I will instead go to Souper Salad across the street and have better food and service, and my wife and I can eat for $15 for both of us.</t>
  </si>
  <si>
    <t>poor,their,high,return.\n\nSo,last,nicer,full,decent,less,ok,average,mediocre,my,which,short,clear,other,able,less,my,new,my,annoyed,acceptable,few,separate,my,which,same,particular,wantedto,my,ok,MY,that,later?\,upset,my,uneaten,final,snotty,corporate,which,better,my,2,30,2,48,15</t>
  </si>
  <si>
    <t>m5KP60DgR2l5FEqfQGF74A</t>
  </si>
  <si>
    <t>Se63tFm5tLlO5wuUlyww8Q</t>
  </si>
  <si>
    <t>Came here for dinner for the first time last night.  It's a bit expensive ($40 for two) but has a good variety and everything tastes good.  The frog legs were excellent and they have really good soups.  Table drink service was excellent.  It's worth the trip if you don't mind the cost.</t>
  </si>
  <si>
    <t>first,last,expensive,good,good,excellent,good,excellent,worth,40,two</t>
  </si>
  <si>
    <t>DNU74BF4iLcaA69-WN_OtQ</t>
  </si>
  <si>
    <t>LiBnff-ZuzW16zIvZgFOfQ</t>
  </si>
  <si>
    <t>Wow what can I say!  I have going to the 18th ave location for years, but this was my 1st venture to this one, and I am glad we went.  It was lunch, 11:45am and the place was PACKED!  We were seated quickly and orders taken.  The server was friendly and efficient.   The chips were warm and tasty, the salsa was great.  I had a cheese enchilada and a mole-covered tamale and it was incredible... all for about $8.   I was ready to bust I was so full and will go back any time.</t>
  </si>
  <si>
    <t>18th,my,1st,glad,friendly,efficient,warm,great,incredible,ready,full,11:45am,8</t>
  </si>
  <si>
    <t>ItIyN91XD7UROKs_N3mwsw</t>
  </si>
  <si>
    <t>1ViZu60qPK0KcPJuJb6b1A</t>
  </si>
  <si>
    <t>I came with a group for lunch.  It's a nice place to take a date; it's beautiful in an old house in historic downtown Glendale.  The food was ok, took a while to come out and was a bit overpriced for the portions.  I was still hungry after I ate, but it was a nice atmosphere.</t>
  </si>
  <si>
    <t>nice,beautiful,old,historic,ok,overpriced,hungry,nice,</t>
  </si>
  <si>
    <t>Ve54ZxCj103dPr5Hshve5w</t>
  </si>
  <si>
    <t>cWggGU8J4K9GEsZcnAEdfA</t>
  </si>
  <si>
    <t>Wife and I had back-to-back negative experiences with this stores home services. In April, we wanted to get a new water heater. HD's contractor came out several days later, said we would have an emailed estimate in 2 days. Never happened. After several emails and a couple of phone calls, we still got no estimate as of today. Then in early May, we went to see the flooring dept about having tile done. The \wet\ estimate (sitting with the guy as he plugged numbers into his tablet) came to about 950 square feet, and materials\/labor estimate of $5400, less of we pulled the carpet and moved furniture. Couple weeks later, measurement guy came to the house &amp; measured (we paid $50 for a 30 minute measure). And I never heard back from them until I contacted corporate customer service. Then they emailed me an estimate for $8600. Their measure was 1015 square feet, and the labor alone was over $5200. So Home Depot can't tell me where extra $3200 came from. So I'm out $50, and am back to square one with my floor. And I won't be doing business with Home Depot again any time soon.</t>
  </si>
  <si>
    <t>negative,new,several,several,early,his,square,less,corporate,Their,square,extra,square,my,2,950,5400,50,30,8600,1015,5200,3200,50,one</t>
  </si>
  <si>
    <t>T2eBsYVoTjIp2tkNXwgG5Q</t>
  </si>
  <si>
    <t>lTixk1IT-D4hoMZ6LgoyHQ</t>
  </si>
  <si>
    <t>The Barrymore is old Las Vegas at its finest. The food is spectacular, the people are friendly and best of all the hand crafted cocktails. If you want out of the Vegas hotel restaurant scene. Then the Barrymore is the perfect choice. Friday and Saturday is live entertainment. \n\nThis is definitely not the first for the managment. You can see by the decor and the money they spent to recreate that special atmosphere. Have a awesome time and say hello to Chad the maitre D.</t>
  </si>
  <si>
    <t>old,its,finest,spectacular,friendly,best,all,perfect,live,first,special,awesome,</t>
  </si>
  <si>
    <t>jxIC8hGKJTNK1-s_pgpS7w</t>
  </si>
  <si>
    <t>Qihead6oTtWCwde3TBqlGg</t>
  </si>
  <si>
    <t>I love this place its open all night. Great breakfast after you have been out all night and don't forget the 2.99 shrimp cocktail.</t>
  </si>
  <si>
    <t>its,open,Great,2.99</t>
  </si>
  <si>
    <t>eDzt6nJvwxPsO6GjAwMx_Q</t>
  </si>
  <si>
    <t>I6EDDi4-Eq_XlFghcDCUhw</t>
  </si>
  <si>
    <t>I had the best lunch today at joes. Simple and straight forward food. Wait staff was awesome and the atmosphere is great. FYI The burger is the best lunch value on the menu.</t>
  </si>
  <si>
    <t>best,Simple,straight,forward,awesome,great,best,</t>
  </si>
  <si>
    <t>rRiJHpYSnDsSIMeC1oIwnQ</t>
  </si>
  <si>
    <t>Nu1jBHpBUSL14an4TEbNLg</t>
  </si>
  <si>
    <t>I walked into this establishment to open a box because it is closer to my home. I waited and when I heard how the employee talked to a customer I was shocked. She was blatantly deceiving this customer.  I decided that this is not the kind of establishment that I wanted to deal with on a daily basis so I decided to just walk out. I am sure that this place would be better if they had a new manager that had better customer service skills.</t>
  </si>
  <si>
    <t>closer,my,shocked,that,daily,sure,better,new,that,better,</t>
  </si>
  <si>
    <t>dY-UnRuOxAwBKhX0OK_EuQ</t>
  </si>
  <si>
    <t>Can't be beat I love this place. Just a good old school Vegas hangout . Not too many left in town. From what I understand they just went through a recent renovation so the place looks fresh and clean.</t>
  </si>
  <si>
    <t>good,old,many,recent,fresh,clean,</t>
  </si>
  <si>
    <t>bt-57a0etwM7ESm_8axCmQ</t>
  </si>
  <si>
    <t>Sg3cmZ0DSJtcaJBLZFH8pg</t>
  </si>
  <si>
    <t>I love this place the owners and management is so friendly. And they do a quality job. I also love the cleanliness of this spa.</t>
  </si>
  <si>
    <t>friendly,</t>
  </si>
  <si>
    <t>ShiTUdN6N5oZFoEwWk6xwQ</t>
  </si>
  <si>
    <t>4Bw9XffSa0AMy2SrNCS2KA</t>
  </si>
  <si>
    <t>Not the same since Rami sold the business. I recently had dinner at Sababa and my meal was mediocre at best.</t>
  </si>
  <si>
    <t>same,my,mediocre,best,</t>
  </si>
  <si>
    <t>B495VmjzkcV_t4hFJbzYnA</t>
  </si>
  <si>
    <t>7yYexN1Q5ShE_z1MH2TDTw</t>
  </si>
  <si>
    <t>Absolutly the worst reataurant in all of las vegas. We should have walked out  after we saw the condition and cleanliness of this establishment. Absolutly my fault for staying. The food is no good and its expensive. Never again.</t>
  </si>
  <si>
    <t>worst,reataurant,my,good,its,expensive,</t>
  </si>
  <si>
    <t>1YrVb0OH_In31koF5NrXvQ</t>
  </si>
  <si>
    <t>I love this place. One of the best BBQ joints in Vegas. I don't go as often as I would like because I am not discipline and overeat every time I visit. I recommend you order a combo plate and share it with a friend.</t>
  </si>
  <si>
    <t>best,One</t>
  </si>
  <si>
    <t>c8BRNfYgXfccNHAadkOAUQ</t>
  </si>
  <si>
    <t>vbVJzKDhHlhMnKRpES5QzQ</t>
  </si>
  <si>
    <t>This is not PF Changs its more like the Andrew Zimmern dinning experience. If you are looking for an authentic chinese experience look no further. Excellent food, great service and the place is clean. I though the place was also a great value for the amount of food we received. FYI General Tso chicken does not exist on this menu.</t>
  </si>
  <si>
    <t>its,more,authentic,chinese,Excellent,great,clean,great,</t>
  </si>
  <si>
    <t>yxyWqmJdEVZpPNRIk8s_Cg</t>
  </si>
  <si>
    <t>An experience going to ALL CARE medical with Dr. Gerace and her staff is an insult to the medical field.  Dr. Sehti is the only reason I put up with this place at all...I am still too upset to go in to detail, but Hayden and Dr. Gerace threatened to report me to my insurance company and so when I called my insurance company they not only were beyond apologetic- they encouraged me to file a formal complaint.  I am in the process now and have gotten legal advice as well.  Please feel free to email if you want to be a part of my filing.  deannathomas@sbcglobal.net\n\nIt is very sad and disappointing.  Nothing is for sure anymore.  I am still in shock.  The experience feels like I was in the twilight zone.</t>
  </si>
  <si>
    <t>medical,her,medical,only,upset,my,my,formal,legal,free,my,sad,disappointing,sure,</t>
  </si>
  <si>
    <t>PRTmeZ372MApYYOf4Y7p5w</t>
  </si>
  <si>
    <t>aUKyNLUiv-rzh2pQbazrIA</t>
  </si>
  <si>
    <t>DIRTY!  Was good, but now very dirty.  They actually have the nerve to charge an extra 2.00 for the feet liner in the tub for sanitary reasons and yet they have no supplies.  Disgusting.  WHat happened to this place.</t>
  </si>
  <si>
    <t>good,dirty,extra,sanitary,2.00</t>
  </si>
  <si>
    <t>RJDpMsMCDUaxU1MesW0ggg</t>
  </si>
  <si>
    <t>u73j2VQ3TGWdMO-AG7MABw</t>
  </si>
  <si>
    <t>First time great-second time HORRIBLE service.  The manager had no clue.  Poor bartenders depending on kitchen and management is clueless.  Our orders were brought separately and the waffles were soggy and the chicken was raw.  I am not kidding you!  Seriously, and all they did for us was take 2 meals off the bill....I should have called the board of health on those guys.  Terrible!  Not even an apology.  The manager never came to even speak to us.  Where was the person that looks at the food before it comes out?  terrible let alone very unsafe.</t>
  </si>
  <si>
    <t>First,great,second,clueless,Our,soggy,raw,that,terrible,unsafe,2</t>
  </si>
  <si>
    <t>nrp_UquTlhYeuDhZI4Rkrg</t>
  </si>
  <si>
    <t>kEP8ZBbG1JnUS0hi6F8LxQ</t>
  </si>
  <si>
    <t>The hair dresser David is phenomenal, but even his amazing work is making me reconsider going to him anymore because of THE SALON!!!  \n\nIt is suppose to be an Aveeda salon and it feels nothing like being in an Aveeda salon.  There is a hairdresser there that is so obnoxious I want to scream.  Her voice and the things that come out of her mouth are unprofessional and unethical.  I cannot lister to her bash, gossip, whine, complain, and share how she works the system...who she likes...who she hates...blah, blah, blah.  \n\nI am 56 years old and I have been around many a salon and never had I experienced any place that would tolerate this.  \n\nI sought out an aveeda salon because they stood for peace, harmony, nature, and calmness.\n\nI have spoken to my hairdresser and we have tried to make my appointments around her schedule, but it does not always work and\/or she changes her schedule unexpectedly.  \n\nThen I told the receptionist area and they handed me the email of the owner and this is why I am now on Yelp, because she did not answer me nay or yay.  \n\nSo sad.</t>
  </si>
  <si>
    <t>phenomenal,his,amazing,that,obnoxious,Her,that,her,unprofessional,unethical,her,old,many,that,my,my,her,her,\n\nSo,sad,56</t>
  </si>
  <si>
    <t>jeUqOr-ZAiGSnFEKEyD6Hg</t>
  </si>
  <si>
    <t>n0akOk_nJ66dv8tpr71DDA</t>
  </si>
  <si>
    <t>AMY, the supervisor of POLLIE at the service desk is down right rude and ignorant!  Please, if you have to return something be prepared or ask for someone else.  Pollie was helping me and AMY butted in without even introducing herself.  She pointed her pen at me scolding me.  I sure hope the cameras  were on that day!  \n\nWhen I was leaving and walking to my car, some man came up to me and showed me the video.  He was so upset by her behavior that he recorded it.  \n\nI then tried to share my concerns with the management staff, but ANDREA, AMY's manager did not seem to interested in my feedback.  \n\nOh, Well- I have to learn to expect less I guess,  but at 56 and experiencing so much more in the past is really hard for me!  \n\nGEEZ!</t>
  </si>
  <si>
    <t>right,rude,ignorant,her,my,upset,her,that,my,interested,my,less,more,hard,56</t>
  </si>
  <si>
    <t>wnwDidMwwu6s9KlhWAYRWw</t>
  </si>
  <si>
    <t>BxKxFHXG4B2h1MXK8ebHZQ</t>
  </si>
  <si>
    <t>We had out of town guests in town and so we walked to dine here and it was fabulous.  That grilled octopus is better than I have ever had and no wonder why-the chef is from Italy and brought his family recipe to the table to share.  Please just work on the service being more attentive and this place would be next to perfect.  Thank you.</t>
  </si>
  <si>
    <t>fabulous,better,his,attentive,next,</t>
  </si>
  <si>
    <t>9LC8Em2_z5BmR3pH5jPOsQ</t>
  </si>
  <si>
    <t>r5PLDU-4mSbde5XekTXSCA</t>
  </si>
  <si>
    <t>Great smells! Amazing food!  Good service!   Just wish that the employees were more into the culture of the food like when out east!  Missing atmosphere thats for sure, but the food is great!</t>
  </si>
  <si>
    <t>Great,Amazing,Good,more,sure,great,</t>
  </si>
  <si>
    <t>ekQsiOhxDdaaWdjEsMAnMw</t>
  </si>
  <si>
    <t>GREAT GUAC.  One of the best Ceviche I have tasted...but the hostesses are unprofessional and so unfriendly.  Management is weak...service is slow...I feel sorry for the waiters...they are nice people, but they seem understaffed.  In the long run they must be losing money since people can never get a waiter to reorder drinks...\n\nGet it together guys and you have a great product to share and make lots of money...your waters are always so frustrated and overwhelmed...poor guys!!!</t>
  </si>
  <si>
    <t>GREAT,best,unprofessional,unfriendly,weak,slow,sorry,nice,understaffed,long,great,your,frustrated,overwhelmed,poor,One</t>
  </si>
  <si>
    <t>40_G8KyZHmFpOm9hQgl8MQ</t>
  </si>
  <si>
    <t>1N0NhvtN1JmPlozjuY_QfQ</t>
  </si>
  <si>
    <t>Bathrooms are always disgusting.  Most target bathrooms are.  Thank goodness I shop during the week when Michelle and the other middle aged workers are there because they have wonderful work ethics.  Madeline, do yourself a favor and find a job that does not deal with people for you treated me less than human.</t>
  </si>
  <si>
    <t>disgusting,Most,other,middle,aged,wonderful,that,human,</t>
  </si>
  <si>
    <t>4M4qYfPeKkS4nVhK3R8Hbw</t>
  </si>
  <si>
    <t>Food was good, but expected it to be being a FOX restaurant and they try hard.  I felt profiled.  I guess I didn't look the part to eat a burger at the bar.  Sorry, but I was working all day in my yard getting ready for a party at my home tomorrow and had the taste for a turkey burger.  We live right off of Camelback actually just west of Fashion Square Mall, but Old Town was packed so our son mentioned about Zin Burger.  I thought cool-I know I will get a decent burger there...\n\nService stunk!  The bartender had no interest in us.  So sad.  I even tried to make conversation with him.  He kept calling me MAM.  UGH!  I was feeling ignored and looked down on so I found myself insecure to a point where I literally tried to start small talk about the other Fox restaurants I have tried out...new to the area...from Chicago...we ask him suggestions and he seems annoyed...we are spoiled living in Chicago, I in the industry, living to experiencing different dining ventures all over the world...and this guy did not even know to bring us a plate each or even silverware for our appetizer that we were sharing!!!  We had to eat it cold because we couldn't even find him to get the plates!  \n\nOh, and then our food was taken from us without even asking us before we were even done with the sauces on the plates!  \n\nWell, it is what it is.  Shame on him.  He couldn't even bring us an itemized bill and expected us to just assume we had the right bill amount.  I even questioned it and he literally shrugged his shoulders!!!\n\nTalk about being \dissed\!  \n\nPlease, do not ever treat anyone else like that ever again.  I do not really care what you think of me by my appearance, it just saddens me to know that this bartender's attitude is so aloof and with lack of empathy.</t>
  </si>
  <si>
    <t>good,profiled,my,ready,my,turkey,our,cool,decent,sad,small,other,new,annoyed,different,silverware,our,cold,our,itemized,right,his,my,aloof,</t>
  </si>
  <si>
    <t>GTTuU-6oKszi0sYTC2Ldhw</t>
  </si>
  <si>
    <t>dY7erNwqdfjVrgigPUcoGw</t>
  </si>
  <si>
    <t>I can't say enough about this place. It's a nice get away from Charlotte where you come to be treated like part of the family. The wine is great and the view is awesome...Kudos to the Nordan Family.</t>
  </si>
  <si>
    <t>enough,nice,great,awesome,</t>
  </si>
  <si>
    <t>H2D5SVBfJbzruytM4O1Jfg</t>
  </si>
  <si>
    <t>RVQE2Z2uky4c0-njFQO66g</t>
  </si>
  <si>
    <t>Again can't eave enough about how great this place is .... Great customer service on a busy Saturday night the owner stopped by to make sure we had everything we needed.... Food spectacular I will be spreading the word...Great BBQ has arrived in CLT.......</t>
  </si>
  <si>
    <t>enough,great,Great,busy,sure,spectacular,Great,</t>
  </si>
  <si>
    <t>kvm-4n08AcyluDx6yHxKxg</t>
  </si>
  <si>
    <t>n-AQFKbW6MnpamdtA6ECpQ</t>
  </si>
  <si>
    <t>This is the best kept secret that needs to be leaked..... great date night and ask for Bailey  or Gabriel or Michael.. hell the whole staff was awesome...</t>
  </si>
  <si>
    <t>best,secret,that,great,whole,awesome,</t>
  </si>
  <si>
    <t>Dg7NcXmzRXKJgD_lBgDFCQ</t>
  </si>
  <si>
    <t>t3VwifaVoozfeCFI6GqTlA</t>
  </si>
  <si>
    <t>Amazing locally owned business . stop by and check them out if you are in South Park...love them</t>
  </si>
  <si>
    <t>Amazing,</t>
  </si>
  <si>
    <t>gKACJ9FaWkXyVtsLGVz72Q</t>
  </si>
  <si>
    <t>eoequYL1yvdm0mdwavK7Dw</t>
  </si>
  <si>
    <t>Shawn is a master stylist&amp;,colorist.  She maintains the highest level of professionalism all the while keeping your hair at it's healthy, most beautiful state. She is a full service salon . Come in and let Shawn or one of her team members bring out your hidden diva....lol</t>
  </si>
  <si>
    <t>highest,all,your,healthy,beautiful,full,her,your,hidden,one</t>
  </si>
  <si>
    <t>SCGZ12nMTpgISgJH7s19vA</t>
  </si>
  <si>
    <t>eCeFBHucdjbZkJlry8EALw</t>
  </si>
  <si>
    <t>two words ahhh---mazing....and it's great that they do lunch in our area... Thanks Crystal for the find...</t>
  </si>
  <si>
    <t>ahhh,great,our,two</t>
  </si>
  <si>
    <t>RviJhxGlgLM881nzrIR-iQ</t>
  </si>
  <si>
    <t>HtCT5X7GCo8i7yCKkM0npw</t>
  </si>
  <si>
    <t>Very nice place to catch the theatre in an intimate setting. The tickets are inexpensive , there is wine and beer available in the lobby for a small price . The actor's are great and you leave feeling like you have just supported someone's dream to be a thespian.</t>
  </si>
  <si>
    <t>nice,intimate,inexpensive,available,small,great,</t>
  </si>
  <si>
    <t>Vb3DE9NlwV12-dorAq2iug</t>
  </si>
  <si>
    <t>dUhYjBM3QHkPKV7Z63ottQ</t>
  </si>
  <si>
    <t>I had the croaker  and I promise I thought my grandma was in the back cooking me dinner .\nOur service was great even though the place was crowded from door to door. I will be back.</t>
  </si>
  <si>
    <t>orF8bUhSUrSKJ5krWMkoEw</t>
  </si>
  <si>
    <t>LRwkfgrkxxzLG24grsHkWw</t>
  </si>
  <si>
    <t>This is a really cool place.  I love that they promote and make local small business apart of their space. The staff is very friendly and helpful to first timers who are trying to get the full experience.  The food is amazing and this will be on my list of frequents as we move into spring. Smoothies all summer long.. so excited</t>
  </si>
  <si>
    <t>cool,local,small,their,friendly,helpful,first,full,amazing,my,excited,</t>
  </si>
  <si>
    <t>cJCLg5iYc0WH0AE0GaK_yw</t>
  </si>
  <si>
    <t>llPDpKhxanmdYNmWugckrQ</t>
  </si>
  <si>
    <t>Payal took great care of me as it was my first visit . She explained the process and checked for my approval throughout . I appreciated her patience. \nPlus I walked right in and got helped . A plus all the way</t>
  </si>
  <si>
    <t>great,my,first,my,her,all,</t>
  </si>
  <si>
    <t>B9MRQkuBu3hCw2D2p_8EMA</t>
  </si>
  <si>
    <t>9HWdRtNS0q4_UkEvL14IfA</t>
  </si>
  <si>
    <t>It was down and dirty pho. Sometimes this is a good thing, but what bugs me is I don't know why everyone raves so much about this place. \n\nThe broth was good, not over or under seasoned, but for me that's just what I expect from traditional cooking. You gotta really be out of it to screw up something perfected over many generations.\n\nI'm taking it down a star for reasons of relativity. It's not the best pho in town, let alone even china town.\n\nLooking downtown? Golden turtle shows more creativity.</t>
  </si>
  <si>
    <t>dirty,good,much,good,traditional,many,best,Golden,more,</t>
  </si>
  <si>
    <t>uJZ-7-BSuGQEOeNoQQJEdg</t>
  </si>
  <si>
    <t>J64Yg3hQJXSI-ipnfJUkiw</t>
  </si>
  <si>
    <t>Last night they didn't show up to take me to the airport, and didn't call either! Whatever, city cab didn't look so bad after that</t>
  </si>
  <si>
    <t>Last,Whatever,bad,</t>
  </si>
  <si>
    <t>p_-tx84heDb-BnkbkvU1xg</t>
  </si>
  <si>
    <t>gcfDH5QxVC2xqdXYz94W8Q</t>
  </si>
  <si>
    <t>The ancient practice for strengthening body mind and soul, delivered in a pretty slick studio loft, set by the gritty metropolis surrounding it. \n\nZen is totally at the whim of the subway trains passing by regularly, so practice your concentration techniques. \n\nThat almost New York feel. It's pretty much an ultimate yuppie experience of yoga in Yorkville. \n\nMultiple sitting areas throughout the building with tea and water stations. Hangout out with girls after a good sweat.</t>
  </si>
  <si>
    <t>ancient,slick,gritty,your,ultimate,good,</t>
  </si>
  <si>
    <t>g5xGvK06ZH_t8nZT-oFzsg</t>
  </si>
  <si>
    <t>FEL8Y1zIzLtZvzlZql4tog</t>
  </si>
  <si>
    <t>Called with a good morning, and asked if I wanted coffee and how I take it, and then apologized because the newspaper hadn't come out yet that morning. Very Pro.\n\nWhat a refreshing experience, especially since Toronto Airport Limo didn't even show up, and didn't bother to call either!</t>
  </si>
  <si>
    <t>good,</t>
  </si>
  <si>
    <t>FN-bEqEHE0L2CYBqDP8eaQ</t>
  </si>
  <si>
    <t>tIvDO_1WNbb6UAifErQ-Ug</t>
  </si>
  <si>
    <t>A very beautiful cafe, with a converted indoor terrace from the old building it's in.</t>
  </si>
  <si>
    <t>beautiful,indoor,old,</t>
  </si>
  <si>
    <t>b7Qur6XVt3wp1A7YzHCgVQ</t>
  </si>
  <si>
    <t>YoEISHuKbCiq4HgykG9fIA</t>
  </si>
  <si>
    <t>In my ever lasting journey to find the best take-out butter chicken in town, I can finally say that Kothur Indian Cuisine's butter chicken is a buttery oasis of DE-licious! And I have proof!\n\nSome friends got together for a Butter Chicken contest, ordering it from our six (6) favourite places. Then we set up a blind tasting table with the dishes labelled 'A' through to 'F', and then got to it. \n\nAfter hours of tirelessly dipping our naan, through over two rounds of furious debate, our butter chicken soldiers finally settled in a vote of 8 to 12, that the best butter chicken in town was Kothur Indian Cuisine.\n\nKothur's butter chicken stood out for being\n-deliciously sweet, yet very spicy (there is an option of mild medium or spicy, whereas most butter chicken is just mild)\n-not too thick, not too thin, buttery texture\n-perfectly cooked chicken pieces (the best cooked meat at the table)\n-beautiful mercury like sheen\n\nMy only complaint is that there wasn't enough of the perfectly cooked chicken pieces.</t>
  </si>
  <si>
    <t>my,best,licious,proof!\n\nSome,our,favourite,blind,\n\nAfter,our,furious,our,best,sweet,spicy,mild,medium,most,mild)\n,thick,thin,cooked,beautiful,only,enough,cooked,six,6,two,8,12</t>
  </si>
  <si>
    <t>_GMFyYCfeE5nNd7tEvc6ww</t>
  </si>
  <si>
    <t>I5QvL9LwQFuece4NXXUtSg</t>
  </si>
  <si>
    <t>This place is HOT. It seems like everyone I know goes here. \n\nI found Quinn West after continuously asking friends where they got such amazing haircuts, and their answer was always Quinn West. Finally I made the trek to the west, where I met the most amazing stylist Erica, and I haven't gone anywhere else since.\n\nThe best haircuts I have ever had. And a really cool and chill environment. Decorated like a 60's chic living room, filled with vintage antiques for sale.</t>
  </si>
  <si>
    <t>HOT,such,amazing,their,amazing,best,cool,chic,vintage,60</t>
  </si>
  <si>
    <t>bZoNGchzBRgvbeGYSlQVMg</t>
  </si>
  <si>
    <t>cr__ihwxDQ7hyq2ZfX172Q</t>
  </si>
  <si>
    <t>Bach Yen has easily became my most visited pho\/viet place. (They also do thai, but I go other places for that)\n\nWith no good pho close to home, I began the journey to find a regular joint to staisfy my insatiable cravings. China town east has better parking than Spadina, making it a good starting point. After a month or so of touring the pho options in the area, I finally settled on Bach Yen as my favourite.\n\nBach Yen is typical of the older Toronto Vietnamese restaurants you'll see in a China town, a little rough around the edges, and not the nicest atmosphere. But the food is great, always cooked well, priced right, and the owners are very friendly.\n\nHighly recommended if you are looking for pho in the East end.</t>
  </si>
  <si>
    <t>my,visited,pho\/viet,other,good,regular,my,insatiable,better,good,my,typical,older,Vietnamese,little,rough,nicest,great,that)\n\nWith</t>
  </si>
  <si>
    <t>fnEynlj7RdmXzVL4m7ot6A</t>
  </si>
  <si>
    <t>mwMBxsT57eAOtDV4I3DDEQ</t>
  </si>
  <si>
    <t>Service is very efficient. Clean and bright, a little nicer to look at than some other Vietnamese restaurants. And they accept debit, right at the table! That is Pho Unbelievable.\n\nPho was large portioned and inexpensive compared to others around town.\n\nCurry goat soup with vermicelli noodle was tasty and fresh, though I prefer having rice noodle in my soup, there was only 1 vegetable, and the goat pieces where very small and boney, but only 1 bone had any marrow.\n\nRecommended.</t>
  </si>
  <si>
    <t>efficient,Clean,bright,little,nicer,other,Vietnamese,large,portioned,inexpensive,tasty,fresh,my,small,1,1</t>
  </si>
  <si>
    <t>edeiKq2n0hRMoFL40PsECA</t>
  </si>
  <si>
    <t>WRPlRsDK47DFl3dz65zhYg</t>
  </si>
  <si>
    <t>Low-height old school diner stools secured to the floor and seemingly endless amounts of Asian themed trinkets and fixtures decorate abound the dimly-lit old house, fascinating every moment. This place is cool, you'll know it right away.\n\nIt manages to feel like multiple generations have had a hand in building the space, so it's hard to believe the Ca Phe has only been open a few weeks. I felt totally transported spending an evening there.\n\nThe menu is inspired Vietnamese with a modern finish. In every dish the common thread is the traditional Vietnamese flavours like lemon grass, fish sauce, chili, coriander and beef, all presenting themselves as deep, well developed and powerful, bursting into your mouth, just screaming \Hey, you! Ya you! I'm f'ing Shrimp Paste. Do you TASTE me? HUH?!\. This food is very special, and I'm glad I got to have it, specific menu recommendations are unnecessary, just order it all.\n\nCan't wait to go back.</t>
  </si>
  <si>
    <t>Low,old,endless,Asian,old,fascinating,cool,right,multiple,hard,open,few,modern,common,traditional,Vietnamese,deep,developed,powerful,your,special,glad,specific,unnecessary,</t>
  </si>
  <si>
    <t>XObICnll5i0Rq0R44oMm8g</t>
  </si>
  <si>
    <t>JfBAD2mvvyXE4cYrif2_zg</t>
  </si>
  <si>
    <t>Very friendly and helpful staff. Very good selection of power tools and hand tools. Richard even recommended a good place to go for custom cut wood and lumber. Very helpful. Most stores would not recommend other locations like that.</t>
  </si>
  <si>
    <t>friendly,helpful,good,good,helpful,Most,other,</t>
  </si>
  <si>
    <t>Kk7W1l0pMwVSHXEfaBbEHQ</t>
  </si>
  <si>
    <t>tgFRjCbtcm0fBBq3hJ2L-g</t>
  </si>
  <si>
    <t>I love going to Home Depot, but would it be too much to ask for slightly more exotic types of wood avail? Ash, hickory, walnut really are not \exotic\</t>
  </si>
  <si>
    <t>much,exotic,\exotic\,</t>
  </si>
  <si>
    <t>7KiCLRg0qPGEm6mRn2NJ9w</t>
  </si>
  <si>
    <t>Al-cFxIKoJpbPW9Roy0FEw</t>
  </si>
  <si>
    <t>The service is a bit slow. The food is good, the prices are fair, the decor is to be expected (they really could do something better with some more imagination), but it is the slow service which annoys me abou this particular location. It is not bad service or rude service - that would be worse. Just slow during off peak times and really SLOW during peak times of the day. The staff just seem to spend way too much time idling. Takes forever just to get your order in. Wait time for your food is normal for a sit down restaurant, but if you want to order something, ask for the bill, request water, etc then expect to wait awhile for it.</t>
  </si>
  <si>
    <t>slow,good,fair,better,more,slow,which,abou,particular,bad,rude,that,worse,SLOW,peak,much,your,your,normal,</t>
  </si>
  <si>
    <t>p8eiURdwdFMsbjb0gg0WIA</t>
  </si>
  <si>
    <t>85eYL4_m6DJTltrZTwVuzQ</t>
  </si>
  <si>
    <t>Spacious and has everything you expect to see at a pharmacy. Aisle service is decent. Sometimes they have long lineups at the cash. Friendly staff. Very clean. Regularly has sales on various items. There are 5+ other pharmacies just down the street, but this is the best one.</t>
  </si>
  <si>
    <t>Spacious,decent,long,Friendly,clean,various,other,best,5,one</t>
  </si>
  <si>
    <t>CCqFBJ5_Huwv0lf3Uw3KMA</t>
  </si>
  <si>
    <t>V2k5pgUvgm1rTWjlYI5HbQ</t>
  </si>
  <si>
    <t>My friend Bogdan took me here last week - and now I understand why. The place is all you can eat, the service is good, they have a lot more than \just sushi\</t>
  </si>
  <si>
    <t>My,last,good,more,</t>
  </si>
  <si>
    <t>dS-x0MZGEDqVhPshL2n7og</t>
  </si>
  <si>
    <t>5555Ct3ltvyEJJRlYCzvig</t>
  </si>
  <si>
    <t>Helpful staff but very small selection of potted plants. Prices were also pretty steep.</t>
  </si>
  <si>
    <t>Helpful,small,potted,steep,</t>
  </si>
  <si>
    <t>zo4CMBSCvYxVWUBQqIgHoA</t>
  </si>
  <si>
    <t>gy5pr5bFAjOL5rERSdMCLg</t>
  </si>
  <si>
    <t>I read somewhere that they have a sirloin burger that was AMAZING, but apparently that source was mistaken. There are absolutely no burgers on the menu. So automatically I am disappointed. No amazing sirloin burger. No burgers at all. Ordered the prime rib (well done) with mashed potato but was not impressed. The beer was good, but I cannot give the Keg the credit for that. Overall I was unhappy with the experience.</t>
  </si>
  <si>
    <t>that,AMAZING,mistaken,disappointed,amazing,prime,impressed,good,unhappy,</t>
  </si>
  <si>
    <t>rRAWw9ML7M9Bi3qteLUn6w</t>
  </si>
  <si>
    <t>My friend Anastasia (see photo) introduced to me this place before an event we were both attending. I had never been there before and I was not a big fan of salads or noodles, although I have had Thai food numerous times.\n\nI ended up having beef and rice, Ana had somekind of noodles (I don't recall the details), and she also had a smoothie - which I got a small sip of, and it was AMAZING. I have made a mental note to go back there sometime, take my wife, and make sure to order the smoothie.\n\nSo yes, with just one taste I fell in love with their smoothies. (The beef and rice was also good.)\n\nI was not fussy about our seating. I would have preferred a booth, but the place was very busy and I didn't get much of a choice. The service however was excellent and there was a spot where Ana could charge her cellphone, so that was a bonus.\n\n:)</t>
  </si>
  <si>
    <t>My,big,numerous,which,small,AMAZING,mental,my,sure,their,fussy,our,busy,much,excellent,her,one</t>
  </si>
  <si>
    <t>K2AI93Tpwv8z2PcY8w2o9A</t>
  </si>
  <si>
    <t>0E6ZOQiMRCf4KpQIn-oyEg</t>
  </si>
  <si>
    <t>They only sell downhill gear, no cross country skis. Very disappointed.\n\nAnd when you think about, where can you downhill ski near Leaside? There are no hills worth skiing on near here, but there are plenty of bicycle paths that would be great for cross country skiing. You would think they would be selling to the local geography, but instead their goal is to sell to the \once a year Blue Mountain skiiers\.\n\nSeriously. They should be selling both styles of skis.</t>
  </si>
  <si>
    <t>worth,that,great,local,their,</t>
  </si>
  <si>
    <t>XWpdNkVDoDp997wVTtQyAA</t>
  </si>
  <si>
    <t>_79Rh-ZHS_0TTXBdIsslQA</t>
  </si>
  <si>
    <t>Once in awhile my wife and I like to buy a bag of bagels near the end of the day here. The end of the day is the best time to go. Good price, but they don't last very long so you kind of need to eat them within 48 hours after you buy them. After 72 hours they will start going moldy. I wonder if they could be made into croutons or something after they go stale...</t>
  </si>
  <si>
    <t>my,best,Good,moldy,stale,48,72</t>
  </si>
  <si>
    <t>GV3mphpI4Lg07aL18QQWYQ</t>
  </si>
  <si>
    <t>UWWBnnlVDW5US-TaIsNoKw</t>
  </si>
  <si>
    <t>I go here often for lunch. At the prime lunch hour, this place get's really loud. Service is always good and polite. I like all the pasta dishes and enjoy the daily specials. Had the Mahi Mahi fish the other day and it was delicious. All dishes are under 600 calories so I fell good after eating there. They have freshly squeezed juices there that are usually pretty good. After about 25 visits, I never left unhappy.</t>
  </si>
  <si>
    <t>prime,loud,good,polite,all,daily,other,delicious,good,that,good,unhappy,600,25</t>
  </si>
  <si>
    <t>x5wkVv8iZxhY3t7qBnz3YA</t>
  </si>
  <si>
    <t>wNXw53wmePcf_V3rF18LUg</t>
  </si>
  <si>
    <t>Always enjoy this place. Service is always good despite the restaurant always being busy. I really like the pasta here. The Gnoochi is my favourite. Nice sauces on the various pasta dishes. The apps are generally good as well. Prices are reasonable given the high quality of the dishes.</t>
  </si>
  <si>
    <t>good,busy,my,favourite,Nice,various,good,reasonable,high,</t>
  </si>
  <si>
    <t>k2jWhhqhk0PBF5cMlaZxTw</t>
  </si>
  <si>
    <t>By2DQwaG2EiOxsuHnS8FoA</t>
  </si>
  <si>
    <t>I really enjoyed this place. Service and atmosphere was great. I had the Gnocchi pasta which was delicious - I loved it. Only complaint was that the portion was a little small. We started with the Prosciutto appetizer which was also very good. Lunch courses were in the $20 - $30 range. I would go back for sure.... highly recommended.</t>
  </si>
  <si>
    <t>great,which,delicious,little,small,which,good,sure,20,30</t>
  </si>
  <si>
    <t>MdTvIpjrXRzBEvItD1na2Q</t>
  </si>
  <si>
    <t>9wjTzw8bEYOTQJk41V8WQw</t>
  </si>
  <si>
    <t>I hate this hotel. I was forced to stay here for a bachelor party. This hotel is ugly, smells and really shows its age. I didn't like a single thing about this place. I have stayed at most of the strip hotels over the years and this is easily the worst. It is one of the cheaper hotels if price is your only criteria. Location is good - in the middle of the strip.\n\nIf I could give it \0\ stars I would.</t>
  </si>
  <si>
    <t>ugly,its,single,most,worst,cheaper,your,only,good,one</t>
  </si>
  <si>
    <t>53YoFxQLvbgYsNSnAoRnsA</t>
  </si>
  <si>
    <t>heO-BR07A6XP6k-RseQStw</t>
  </si>
  <si>
    <t>My wallet..... and my wife become unhappy when I visit this store. I have lot's to say so let's go with bullet format:\n\n- Amazing service - they put the customer first.\n- No high pressure sales pitch\n- Great brands, from the low end to high end. You can get a system for $1000 all the way to $50,000\n- They will deliver and install the equipment in your house. Also position the equipment for best sound.\n- Amazing head phones selection. I-pod buds are very low end, invest $100 - $200 and you will get much better sound.\n- they are an official Bose Dealer\n- You can listen to the systems before you buy.\n\nI sometimes here the comment that the store is expensive but that would apply to the higher end brands which are certainly more expense but do sound a lot better. They carry a complete range for all budgets. \n\nA great place to browse if your into audio \/ video equipment but fair warning, if you do not have will power (I don't) you can easily leave with some expensive boxes.</t>
  </si>
  <si>
    <t>My,my,unhappy,Amazing,high,pitch\n-,Great,low,high,all,your,best,sound.\n-,Amazing,low,better,official,expensive,higher,which,better,complete,great,your,fair,expensive,1000,50,000\n-,100,200</t>
  </si>
  <si>
    <t>JsQxe_dvp1DZ3BSQ7b-Rrg</t>
  </si>
  <si>
    <t>w4SY_FlZnIfAb8UjDABPsQ</t>
  </si>
  <si>
    <t>It's no longer an AMC but many of the old signs still remain. You can use your cineplex scene it card. I was disappointed they didn't have frozen yogurt at this location - my preferred movie treat. Given the price of popcorn, it's a pet peeve of mine when they only fill the bag 3\/4 full (I don't eat a whole bag anyway but it gives the impression that they are cutting corners). They also don't have the new coke machines either, hopefully they get installed soon.\n\nSince this location has 24 cinemas, there is always a broad selection of movies. They even bring in some oldies every now and then. The main reason I'm going with three stars is that some of the screens are small by today's standards. Cinema 21 had a small screen and poor audio quality. At $12 a movie, I expect a large screen with good sound. They do have some large screens but it depends on the movie your watching. Maybe stick with the newer movies to get the better cinema's.\n\nBK</t>
  </si>
  <si>
    <t>many,old,your,cineplex,disappointed,my,preferred,pet,full,whole,new,broad,main,small,small,poor,audio,large,good,large,your,newer,better,3\/4,24,three,21,12</t>
  </si>
  <si>
    <t>igiQG8DwtE5E0HOzSzcQDA</t>
  </si>
  <si>
    <t>SXWLhxdcFCLPnF7AlFbg4g</t>
  </si>
  <si>
    <t>This restaurant opened roughly a week ago and has some good things going for it: 1) Friendly family atmosphere (not a quiet date place), 2) Low prices and 3) good tacos.\n\nService was excellent, the small restaurant had roughly 4-5 servers who worked as a team ensuring you had what you needed.\n\nGiven the Unionville location, I expected higher prices. To my surprise, all entrees were about $12 - $13. A huge platter of Nachos with fresh toppings was just $8.50.      \n\nLocated in a converted small country home with Mexican decorations and artifacts provided some authenticity to the decor. It was very busy on a Sunday night but they organized the tables so you can get some privacy. Note - lot's of young family's with children, it got very loud!\n\nMy review of the food is mixed...\n\n- Nachos were good with incredibly fresh tomatoes and JalapeÃ±os. A good proportion of well melted cheese was provided.\n\n- The tacos were good and the tortillas freshly made - a nice touch. You can get shrimp, beef, chicken or fish (tilapia). Although you get three tacos per serving, you cant mix them up - all three have to be exactly the same. That makes no sense and contrary to all other Mexican restaurants I visited.\n\n- The chicken Mole was a real disappointment. They used large chunks of chicken breast that was incredibly dry. I honestly had difficulty cutting the large chunks of meat. The mole sauce had the usual hint of cocoa but definitely needed some kick.\n\nAs I looked around, everyone was adding bottled hot sauce to their dishes (provided on the tables). I get the sense they are keeping the heat levels low for the \general public\.  I suggest providing different spice options at the time of ordering.\n\nI don't want to be too harsh as every new restaurant needs some time to work out the kinks. The place definitely shows potential (why I'm going with 3 stars) but they need to bring the spice levels up and get rid of the \Henry Ford Model T\ policy of ordering tacos. \n\nPS - please adjust cooking time for the chicken (Chicken Mole).\n\nBK</t>
  </si>
  <si>
    <t>good,Friendly,quiet,Low,good,excellent,small,higher,my,huge,fresh,small,Mexican,busy,young,mixed,good,fresh,good,melted,good,nice,same,other,Mexican,real,large,that,dry,large,usual,hot,their,low,\general,different,harsh,new,potential,\Henry,3,4,5,12,13,8.50,three,three,3</t>
  </si>
  <si>
    <t>huECY9lpXW2EJA-rSuxMBQ</t>
  </si>
  <si>
    <t>4TmoHYdiBGJQ6x49bf-ZuA</t>
  </si>
  <si>
    <t>While I agree with my fellow yelpers that Take Sushi provides some great Sushi, I certainly don't think it's Toronto's best or 5 star worthy based on my experiences (no disrespect to my fellow Yelp reviewers). \n\nService was excellent both visits but the restaurant was nearly empty both times. In fairness, this could be due to the construction mess in front of the restaurant on Front street. The decor is somewhat dated and crowded - a little disappointing at this price level and location.\n\nI tried two different appetizers: 1) Atlantic shrimp tempura, a daily special - this was really disappointing - nothing special about the shrimp, average Tempura and a fairly small portion. 2) My friend ordered the Dynamite roll - one of the worst I tried.\n\nI'm willing to forget the appetizers, I was really here for the Sushi! I ordered the Sushi deluxe set for $35. You get 11 pieces of sushi and 6 rolls. A number of my favourite sushi restaurants are in the area and at the exact same price point - so my expectations are high.  \n\n- Although less important in the combo, the 6 rolls were nothing special - 3 basic California rolls and 3 tuna maki. They were fine but at this price point, I would expect something a little more unique (i.e. the spicy rolls in the deluxe set at Yuzu).\n\n- The 11 pieces (or 10 of them anyway) were easily the standout of the evening. The fish was incredibly fresh with a nice variety of fish \/ textures (although the Ebi is a disappointment in a \deluxe\ set). One of my selections was some kind of a raw crab roll that I really disliked. My first thought was that it wasn't fresh but given the high quality of the other pieces, maybe it's just not my thing.\n\nI struggled with this rating - 3 or 4 star rating? If I step back and fairly compare vs. similarly priced deluxe sushi \/ sashimi sets at Yuzu or Jabistro (both in the area), I'm forced to go with 3 stars. Factoring in decor only makes the decision easier. Certainly not a contender to take the *best Toronto sushi* title from \Sushi Kaji\.\n\nBK</t>
  </si>
  <si>
    <t>my,fellow,that,great,best,worthy,my,my,fellow,excellent,empty,due,Front,dated,little,disappointing,different,Atlantic,daily,disappointing,special,average,small,My,worst,willing,my,favourite,exact,same,my,high,important,special,basic,fine,unique,spicy,fresh,nice,my,raw,that,My,first,fresh,high,other,my,deluxe,easier,best,5,two,one,35,11,6,6,3,3,11,10,One,3,4,3</t>
  </si>
  <si>
    <t>O0gm5L8kTNdZkSPiY0Rbhg</t>
  </si>
  <si>
    <t>XT25YpQoNDuzAZHur-HZ8g</t>
  </si>
  <si>
    <t>Finally got to try Pizza Libretto - excellent Pizza. Just loved it. 4.5 stars, \n\nSo happy this location opened up close to work on University. I wanted to try this Pizza for almost two years... Happy to say I was not disappointed. \n\nWhat a nice surprise - about 6 craft beers on Tap. This always makes me happy. Good wine selection as well.\n\nService was excellent during the busy lunch hour. The server explained the menu and eagerly offered recommendations. He checked in on us throughout the meal as well.\n\nStarted with the Beet Salad. Nice portion and the Mozzarella was perfectly fresh. Just melted in your mouth.\n\nOn to the pizza. We ordered two Pizza's to share - the Margherita and the sausage. OMG this Pizza is stupid good. Loved the homemade tomato sauce, crust was nice and thin, cooked perfectly. Topped with that super fresh mozzarella again. The sausage was excellent, nice and spicy - incredible flavor. \n\nYummy in-house Vanilla Gelato to end this perfect meal. \n\nWhat can I say... I can't wait to return and try all the Pizza's. \n\nTIP - $15 lunch special - app, full pizza and dessert... What a deal for food of this calibre. Note - some of the specialty Pizza's have an extra $5 charge ($20 lunch special).\n\nBK</t>
  </si>
  <si>
    <t>excellent,happy,Happy,nice,happy,Good,excellent,busy,Nice,fresh,your,stupid,good,homemade,nice,thin,super,fresh,excellent,nice,spicy,incredible,perfect,all,special,full,What,extra,4.5,two,6,two,15,5,20</t>
  </si>
  <si>
    <t>_bhNdqFZ-C12xvRQO6SOAA</t>
  </si>
  <si>
    <t>BN7KeClLq8DR-crgAImpcQ</t>
  </si>
  <si>
    <t>New bar in Kensington Market and I really like it. 3 visits so far and enjoyed each visit. If your a craft beer fan in Toronto... This is a must stop.\n\nIt's always about the beer and trinity Commons have 20 beers on tap. Always a good mix of beers primarily Ontario based but a few other surprises. Something for everyone.\n\nThe space is huge and open with a good size patio. Very comfortable in here... Easy to enjoy a good beer. The front windows fully open up, letting a cool breeze blow through and making the space feel even more open. Tables inside are communal - kind of like big picnic tables connected together. You can find me at the decent sized bar ( about 12 - 15 seats). \n\nFood is traditional BBQ and I was a little disappointed here. They ran out of most menu items by 9:30pm but I will give some slack as they are new. I was forced to have the drumsticks as this was the only item left (I don't even like drumsticks) and they were very spicy.... Too spicy for me. \n\nI think this place could turn into something special. I love drinking here, great craft beers in a non- crowded space (a rarity in Toronto). The size of Trinity is their competitive advantage - no getting bumped into, no large wait times and great atmosphere. You can't go wrong. \n\nP.S: Bar Hop regulars will feel at home here. Some staff members have switched permanently and others do double duty. Many Barhop regulars visit as well (myself included).\n\nBK</t>
  </si>
  <si>
    <t>New,your,good,few,other,huge,open,good,comfortable,Easy,good,front,cool,open,communal,big,decent,sized,traditional,little,disappointed,most,new,only,spicy,spicy,special,great,their,competitive,large,great,wrong,double,Many,included).\n\nBK,3,20,12,15</t>
  </si>
  <si>
    <t>rHJqOLWPxpOdEHUT21l8IQ</t>
  </si>
  <si>
    <t>M8ZGJ-zfKsXyX0uVyqRaIw</t>
  </si>
  <si>
    <t>I hate trying to find a good nail salon.  Yelp has helped me out on several occasions when I lived in San Jose.  I found a couple of great salons.  When Iain B. send me his review of Dv Nail Salon, I knew I had to try it.  Not only that but it's close to my house.  Score!  \n\nMy daughter and I went in last Satuday.  I figured if I was a walk-in I would have to wait a while.  I think I only waited about 10 mins.  I was greeted warmly, told to pick out a color, and have a seat.  They were busy but what salon isn't busy on a Saturday?  They ladies seemed to have it together though.  They were all working, chatting with their cllients or amoungst themselves but I heard mostly english instead of the usual vietnamese.  My nail tech was Tracy and she was a sweetheart.  She did a great job. A needed a pedicure badly.  She made my toes look beautiful!  She even put the cutest flowers on them too.  I will ask for Tracy next time I go back.  My daughter got a peducture too.  She was a little aprehensive at first but there was another little girl her age in one of the chairs having a pedicure too so she gave it a go.  Her nail tech was very patient. with her and did a great job!  She loved it so now it will become a mother\/daughter outing to get our toes polished and pretty. \n\nThe shop was clean and everyone was nice and friendly.  More english was being spoken here then I have heard in any nail salon in a long time.  I like that.  And I appreciate that.  Dv's prices were also resonable.  They have got my business, especially since it's another great spot close to where I live.</t>
  </si>
  <si>
    <t>good,several,great,his,close,my,last,busy,what,busy,their,amoungst,english,usual,My,great,my,beautiful,cutest,next,My,little,aprehensive,first,little,her,Her,patient,great,our,polished,pretty,clean,nice,friendly,More,long,resonable,my,great,10,one</t>
  </si>
  <si>
    <t>wed1ZNVKxP8FP_uaFnL0vg</t>
  </si>
  <si>
    <t>WOz66UuVsfc2K9GxzfDnGg</t>
  </si>
  <si>
    <t>This is a little gem.  Sometimes it's best to do one thing and do it really well.  America's does carne asada REALLY well!!  The meat is tender and flavorful and delicious!!  I had a carne asada burrito and it was probably the best I've ever had. But let me speak of the guacamole.....mmmmmm!!  If you like guac, this is awesome guac!!  It's got just enough kick in it and it is very tasty.  Their chips are fresh and crispy and a nice compliment to the guac.  My daughter loved the cheese quesedilla and ate the whole thing.  When we got in the car to leave she said she wanted to come back the next day!  That's high praise from a six year old!\n\nThe shop is a cute little house with several tables inside and a nice seating area outside.  Parking can be a little of a challenge.  There is only one way in and it's the same way out.  So if you're leaving and someone is coming in, well....you get the picture.  \n\nThe staff is always friendly and accomodating.  They make you feel at home.  The prices are reasonable so you don't break the bank either.  \nThank you America!!</t>
  </si>
  <si>
    <t>little,best,asada,tender,flavorful,delicious,asada,best,mmmmmm,awesome,enough,tasty,Their,fresh,nice,My,whole,next,high,cute,little,several,nice,little,same,friendly,reasonable,one,six,one</t>
  </si>
  <si>
    <t>8n5USIeStPrei8MRTM-gLQ</t>
  </si>
  <si>
    <t>wSpUTl9Bho2WRo9C5p_-Pg</t>
  </si>
  <si>
    <t>The exploration of our new area continues.  I was intrigued by Sauce when I looked it up on the internet.  Although I'm not a fan of restaurant corporations, Fox seems to be trying some different things so I can respect that.  \n\nUpon on entering, I checked out the menu on the wall and tried to make a decision.  Everything sounded good.  My daughter, on the other hand, found her favorite thing right away and was ready to order. Plain spagehtti with butter for her, I got a salad, pizza, and a glass of wine.  We sat down and my salad was served promptly.  I ordered the caprese salad.  YUM!!!  This was not your average caprese.  A lovely bowl of greens with chopped tomatoes and hunks of mozerella in a lovely balsamic vinegrette.  It was one of the best salads I have had in a long time!!  My daughter's dinner came to her in a few minutes, just the way she likes it.  She ate almost every bite.  A little ciabitta like roll came with my salad and her dinner.  It was tender and warm and the butter melted nicely on it.  Now for the pizza......this pizza is different than any I have had before.  I think it may grow on me.  The crust is like a cracker crust.  It has a nice flavor to it.  I'm still not sure if I like the fact that it's so thin it does not really stand up with the toppings.  Cheese is pretty weighty and even thin crust New York style can hold it.  This crust, although I did like it, was just a bit soggy from the cheese.  I had sausage, pepperoni and mushroom.  The flavors were all good.  Granted I have only been once so I do need to try it again and I think it will grow on me but it's not my norm so I'm unsure right now.  The salad was awesome thought and I will go back for that!  And my daughter was happy with her dinner too.  Sauce is close by so it will probably become one of our regular spots.</t>
  </si>
  <si>
    <t>our,new,different,good,My,other,her,favorite,ready,my,caprese,your,average,caprese,lovely,lovely,balsamic,best,long,My,few,little,my,her,tender,warm,different,nice,sure,thin,weighty,thin,soggy,good,my,unsure,awesome,my,happy,her,close,our,regular,one,one</t>
  </si>
  <si>
    <t>Z1LCBLGuc5lk1CxaeMmVEQ</t>
  </si>
  <si>
    <t>HztdZr0Xb8yjDalXPqWXBA</t>
  </si>
  <si>
    <t>WOW! This is a candy lover's dream!  I never did have much of a sweet tooth.  My mom used to eat all my Halloween candy.  I like chips, popcorn, or pizza better.  With that being said, my daughter has a sugar addiction!!  I have to hide anything sweet or she will eat it for breakfast, lunch, and dinner.  I ration the sweet stuff.  So when I saw that Sweeties had opened I knew I could NOT take her there.  However, while I was there all I could think of was that she would LOVE this place.  So yes, I did buy a few items.  They have an entire wall of Pez dispensers!!  OMG!  I love those darn things!  If you can think of a particular candy or gum, Sweeties probably has it or, if they don't, I'm pretty sure they know where to find it.  They put a lot of work into the store by organizing it all and making it easy to find things.  I will go back.....but I don't know if I'll ever be able to take my daughter with me.....maybe for a special occasion.....but I have a feeling if she knew about it, she would want to live there!!</t>
  </si>
  <si>
    <t>much,sweet,My,all,my,popcorn,my,sweet,sweet,few,entire,particular,sure,easy,able,my,special,</t>
  </si>
  <si>
    <t>Cr8CQvX1W3H9X3keTyBgdg</t>
  </si>
  <si>
    <t>pL-QrHxQ0kHBDA1ZyOjGQw</t>
  </si>
  <si>
    <t>This is still a 5 star store.  They have everything I need and then some.  But I searched and searched for the Sweet Republic Ice Cream and, sadly, I did not see any.  Maybe they were all out.....I hope that was the case because I loved that I could go to Whole Foods and get my Sweet Republic without going all the way to their store.  I also noticed that they now have local beers from San Tan Brewery.  I even found a pamphlet that tells what they offer in the store that is locally grown or made.  I love it!</t>
  </si>
  <si>
    <t>my,all,their,local,that,that,5</t>
  </si>
  <si>
    <t>tZhHntPG77AvPKT_bQDPmA</t>
  </si>
  <si>
    <t>J7duBvni2oJVVGQxX0fJ0Q</t>
  </si>
  <si>
    <t>Rand has pulled me into his buffet madness!  \n\nI plugged in the address on my GPS and off I went.  I have been on this side of town before but it had been a while.  I don't know about everyone's GPS system but mine told me I had arrived at my destination about .5 miles before I actually had and there was a house there.  I kept going and pulled into the first strip mall I saw on my left.  Viola!  There was Happy Buffet!  It is located near a Native New Yorker, a Fresh and Easy, and a 99 Cents Store.  \n\nI walked in and found Rand and Mike C. chowing down.  Our server came right over and took my drink order and I went to check out the buffet.  The first thing that struck me was that the buffett dishes did not have tons of food in them.  There was plenty, don't get me wrong, but nicely presented and very fresh.  They had all the standard fare, fried rice, chow mein, BBQ chicken, spring rolls and won tons. The spring rolls were a bit greasy but everything else was good. Nicely cooked string beans and Egg Foo Young were probably my favorites as well as the fried rice.  They also had a lovely fruit buffet with fresh strawberries and watermelon.  A nice array of sweet treats was also layed out.  My particular favorite was a tiny cream puff that was fresh and soft with a hint of lemon.  \n\nThere were only a handful of diners when we were there.  The buffet area was kept neat and clean.  The dining room is large with beautiful chandaliers and the ceiling is very interesting.  I'm not sure how to describe it but I thought it was nice and a notch above most buffet places.  If I am ever out in this neck of the woods and have a craving for buffet, Happy Buffet will be my stop.</t>
  </si>
  <si>
    <t>his,my,my,first,my,Native,Our,my,first,that,plenty,wrong,fresh,all,standard,good,my,lovely,fresh,nice,sweet,My,particular,tiny,that,fresh,soft,neat,clean,large,beautiful,interesting,sure,nice,most,my,99</t>
  </si>
  <si>
    <t>muZmewlyRnMNo5rj8SDjOA</t>
  </si>
  <si>
    <t>A-KOfbVxAcpfIq0u9kTM9A</t>
  </si>
  <si>
    <t>I have been to this location a few times.  When you have a child it's almost unavoidable.  I must say that this location is nice, clean and the employees are friendly and helpful.  My sister and I took my daughter here for lunch as a birthday treat and she had a great time playing the games.  The employee who was working at the prize counter was very patient with the kids even when it got busy.  The food is average but they have a great lunch buffet.  Pizza and salad, all you can eat.  Adults are just $4.99 and kids are $3.99.  Good deal!</t>
  </si>
  <si>
    <t>few,unavoidable,nice,clean,friendly,helpful,My,my,great,patient,busy,average,great,Good,4.99,3.99</t>
  </si>
  <si>
    <t>JhzNlGbGovpW2o8UXljKyA</t>
  </si>
  <si>
    <t>Gv2aZfTlYImmsERZg5D93A</t>
  </si>
  <si>
    <t>After the Cupcake Love In I needed real food.  Salad, ya, that's it, a good salad.  So I pulled out my cell phone and opened my trusty Yelp app to see what was close by.  Pomp Pizzeria sounded like a place I could get a good salad so off we went.  \n\nWe were greated warmly and seated.  The young man who was our server was nice and even listened to my daughter as she told him about all the cupcakes she had just consumed.  He brought drinks promptly and let us leisurely look at the menu.  They had those sticky stick things for the kids so my daughter was happily making shapes and animals while we waited for our food.  My daughter had pasta with butter which she loved. And I had salad and pizza.  The salad was great!  Just what I needed.  The pizza was very good but I though the crust should have been a bit crisper on the bottom.  I took most of it home anyway and thought it might be better heated up the next day.  I heated it in the over the next day and it still seemed soggy.  Next time I'll try it in a frying pan on the stove.  \n\nI would come back here on a lazy Sunday afternoon for a relaxing early dinner.  The atmosphere is nice and the staff was friendly and accomadating.  And I loved the italian scene on the wall.....so cool!</t>
  </si>
  <si>
    <t>real,good,my,my,close,good,young,our,nice,my,all,sticky,my,our,My,which,great,good,most,next,next,soggy,lazy,relaxing,early,nice,friendly,italian,cool,</t>
  </si>
  <si>
    <t>8rTepKFlcLkOGnG1lpVHRQ</t>
  </si>
  <si>
    <t>_rm0irpVsTZblj3aziLowA</t>
  </si>
  <si>
    <t>It's time for an update of CVS -\n\nIf you are not using your Extra Care card and utilizing the Extra Bucks program you are just throwing money away.  It's an awesome program!  I search the ad every week to find out which items are on sale that will have the Extra Care bucks rewards.  If you purchase these items you get money back!  You can use the rewards on your next shopping trip.  For example this week I got 3 12 packs of root beer.  They were 3\/$10 but I got $3 in Extra Care bucks back!  It was a great deal!  \n\nAnd again I have to give a shout out to the pharmacy. They do a great job and they will even call to remind you it's time for a refill!  \n\nI LOVE CVS!!</t>
  </si>
  <si>
    <t>your,awesome,which,that,your,next,3\/$10,great,great,3,12,3</t>
  </si>
  <si>
    <t>JkFDLCY0bLNsUKAibXG21Q</t>
  </si>
  <si>
    <t>4GNI7HWuzQkkPmPsgHxOtw</t>
  </si>
  <si>
    <t>My friend Robyn N. had a Groupon for Flancer's so we met up for lunch.  I had been to the Gilbert location so I wanted to see how this location was in comparison.  I think I like the set up of this location.  It seems more open than the Gilbert site.  And ever since I had the cheese steak I have been dreaming about it.  I'm not sure I would have the pizza here as it looks just average.  The sandwiches are really the highlight here.  The cheese steak can be ordered several different ways.  You can add mushrooms, bell peppers, or green chilis.  I had mine with green chili this time around and it gave it a nice little zing.  The meat is so tender and the bread is nice and fresh.  I have sweet potato fries and they were cooked perfectly.  We had service with a smile too.  I will be back for another cheese steak soon!!</t>
  </si>
  <si>
    <t>My,open,sure,average,several,different,green,green,nice,little,tender,nice,fresh,sweet,</t>
  </si>
  <si>
    <t>XxJytgFBRMghXybJ1A4XfA</t>
  </si>
  <si>
    <t>GuFXWEbC-E9nqTlxlV7g5w</t>
  </si>
  <si>
    <t>Was disappointed with the selection, was hoping for more quirky and unique things to look at. It's honestly just like the greeting card and party supplies sections at walmart but in one shop. The clerks were very sweet however. But I will not be returning.</t>
  </si>
  <si>
    <t>disappointed,quirky,unique,sweet,one</t>
  </si>
  <si>
    <t>JK-4Y2My9XEyHfmwWj3urA</t>
  </si>
  <si>
    <t>aPRGVPicYA1MJ3n1hzJH4Q</t>
  </si>
  <si>
    <t>Very delicious! Portions are \small\ compared to what you would expect. But I think that's more endearing since you have just enough to be full and don't feel like a whale. I had the chicken biryani-- sooo good. My vegan friend had the vegetable curry which was only alright. Sort of tasted like vegetable soup. \nThe service was excellent and the ambiance was pleasing. Overrall I had a good experience.</t>
  </si>
  <si>
    <t>delicious,\small\,endearing,enough,full,good,My,which,excellent,pleasing,good,</t>
  </si>
  <si>
    <t>xppoQOD1d-aan3n37ZpP8Q</t>
  </si>
  <si>
    <t>ey9c-TjWXgTJ5OlD0HPd_A</t>
  </si>
  <si>
    <t>Really underwhelming. Plates come with leftover stale cookie scraps and asparagus (???), with a measly cup of fruit. The waffles themselves don't have that waffle fluffiness, but are more like thin crepes with a waffle pattern.\nAnd their juice has a thick nectar consistency which I dislike.\nI had the Raspberry chocolate crepe. It was alright. Really too sweet. \nOverrall, would not go again. Was not worth 16$.</t>
  </si>
  <si>
    <t>underwhelming,stale,measly,thin,their,thick,which,alright,sweet,worth,16$.</t>
  </si>
  <si>
    <t>h92Z4BJPdBavH38KspgQYg</t>
  </si>
  <si>
    <t>TJt1W9haRm2DKuoZLQ69yA</t>
  </si>
  <si>
    <t>Yummy!!! Had the Duluth sandwich. Fresh pumpernickel bread, coconut bacon (extra), aged cheddar, pear slices, vegenaise... with vegetarian chili. All delicioso.. I also had a chai tea (I said iced but they mistook it for the hot tea). Wasn't fantastic but the serving was very generous. All in all would go again! Nice ambiance, friendly atmosphere and cool decor. Right location too!</t>
  </si>
  <si>
    <t>Yummy,Fresh,extra,aged,vegetarian,delicioso,hot,fantastic,generous,Nice,friendly,cool,Right,</t>
  </si>
  <si>
    <t>tqajcnZA97HlXkIYrdNVlg</t>
  </si>
  <si>
    <t>yEZn1XpLsEC9uBa-X4xAZw</t>
  </si>
  <si>
    <t>Sandwich was good but service was terrible. Went there during rush hour (6:30pm) on a weekday and expected to be in and out. Lady preparing the sandwich was nice and seemed to understand english. Except when she messed up my order, she got really sassy with me, grunting and rolling her eyes. Really did not appreciate. The cashier didn't even apologize for her behaviour. It felt like they were blaming me like I changed my mind, when my order was VERY clear from the start.</t>
  </si>
  <si>
    <t>good,terrible,nice,english,my,sassy,her,her,my,my,clear,</t>
  </si>
  <si>
    <t>ZM3JU4namIzWO8NfxPeUxg</t>
  </si>
  <si>
    <t>afpXsZF7aYEOYAZpVbOvsQ</t>
  </si>
  <si>
    <t>Only tried an iced matcha drink which was decent but the service wasn't up to par. The girl at the counter gave me lots of attitude. Won't be coming back.</t>
  </si>
  <si>
    <t>iced,matcha,which,decent,</t>
  </si>
  <si>
    <t>o36hywN_hdilIgYjxUMsLQ</t>
  </si>
  <si>
    <t>m0FxJP2atkE8mn-xO23fpQ</t>
  </si>
  <si>
    <t>Nice vibe and people, but food took FOREVER to arrive (around 50 minutes!!) for such small portions! We weren't impressed by the food either. I had the fried wontons.. you get about 4 measly pieces for 6$. The \sticky rice\ dish hardly had any rice in it. The snails took such hard work to eat and were super greasy.. it was a difficult time Lol. For drinks, I tried the \Me Love you Long Time\ drink that has fresh watermelon in it which was tasty. \nFYI The place is really loud at night (full of people and music is blasting) but I was still able to maintain a conversation without screaming. \nThe decor is nice and the location isn't too far to be inconvenienced.\nBut we were not convinced to come back. Sorry!</t>
  </si>
  <si>
    <t>Nice,such,small,measly,\sticky,such,hard,super,difficult,that,fresh,which,tasty,loud,full,able,nice,far,50,4,6$.</t>
  </si>
  <si>
    <t>ZfFKezZEsPvRsAXblh0mDg</t>
  </si>
  <si>
    <t>SfHE6qK6dT7wxX-Ow82tRg</t>
  </si>
  <si>
    <t>Was so impressed by this place. Their margarita pizza is phenomenal. The deco is great in a cool unpretentious way and our waiter\/bartender was very chill. Had great wine in a cool ambiance. Sort of a hidden gem, this place is a new favourite!!</t>
  </si>
  <si>
    <t>impressed,Their,phenomenal,great,cool,unpretentious,our,great,cool,hidden,new,</t>
  </si>
  <si>
    <t>YOSaeXvo6NctSz4M3XR7PQ</t>
  </si>
  <si>
    <t>bnUH_Ejo7O49jsn3_x0A2g</t>
  </si>
  <si>
    <t>This new spot is very endearing and nicely laid out. The food is great and the prices decent. The decor is slightly off but in a cute way (the shelves aren't aligned straight and it's a bit clichÃ© with the knick knacks). \nThe waiting staff is a bit eclectic. Some older staff are very serviable and cordial, but the younger are a bit cold. It can get very loud and busy on friday night (not sure about saturday), but sunday night is pretty laidback.\nPerfect for a family dinner in NDG!\nI love the complimentary pita with olive tapenade fresh out the oven</t>
  </si>
  <si>
    <t>new,endearing,great,decent,cute,clichÃ©,eclectic,older,serviable,cordial,younger,cold,loud,busy,sure,laidback.\nPerfect,complimentary,fresh,</t>
  </si>
  <si>
    <t>KGqaqovB7pMdy1V6WofH3g</t>
  </si>
  <si>
    <t>EQZPTDAy-lWijb0i8JpHNw</t>
  </si>
  <si>
    <t>I would give this place a 3\/3.5\nThe star of the show is obviously the delicious soup dumplings. The broth arrives not too hot, very fatty and super tasty. The dough is not too thick but not too thin, which is perfect for noobs like me who break them easily. The service is what is lacking. While yes, I shouldn't be expecting much from a chinese restaurant (i'm chinese so I can say that! lol), it's just not fun to be ignored. The place itself also isn't great: tables are crammed and expect to wait 5-10 mins on busy evenings. Aside from that, I highly recommend it over their other spot Qing Hua in chinatown. I went here twice in one week when I first discovered it!</t>
  </si>
  <si>
    <t>delicious,hot,fatty,thick,thin,which,perfect,chinese,chinese,fun,great,busy,their,other,5,10,one</t>
  </si>
  <si>
    <t>2y88IwW4tchitV2ET2jqXw</t>
  </si>
  <si>
    <t>G240IPdCUXuUeHVbFJYKdg</t>
  </si>
  <si>
    <t>The nearest 99 cent place to my home and who does not love to shop for cheap!?!?!?!!! This is by far the cleanest 99 cent facility I've ever shopped at besides the one I frequent in Poway, CA when I used to live in San Diego. Their produce selection is always excellent and fresh.  This is one of my favorite places to buy produce for cooking and juicing. Not to mention all other products that they sell where prices have been dramatically reduced from its original prices. Eg: Alkaline water, K-cups, etc. \nThe staff at this facility have been very friendly with smiles on each of their pleasant faces. \nThis location is by far my favorite here in Vegas. Visit this location and you'll know what I'm talking about.</t>
  </si>
  <si>
    <t>nearest,my,cheap,cleanest,frequent,Their,excellent,fresh,my,favorite,other,that,its,original,\nThe,friendly,their,pleasant,my,favorite,99,99,one</t>
  </si>
  <si>
    <t>bCA9J1hmPfEdZg5VuLgfYw</t>
  </si>
  <si>
    <t>We've been to this place and bought pastries both to go and to enjoy in their facility on many occasions and every time we go, its just like the first time we've been there, we feel excitement! There is always something new to try but of course to also have a taste of each of our old time favorites. I love the way the fillings in each of their pastries are so plentiful. They do not hold back in the amount of it. When you take your first bite, the fillings spill out at the sides. It makes you sigh with decadent deliciousness. Unlike some Asian pastry places, it will take you several bites and reach almost the center of the bun before you taste its filling. They are the very opposite, first bite and the fillings just ooze out. Love it!!!! We even buy food there to bring with us when we drive out or fly out for holidays. They are also open late enough to just go by and hang out on lazy weekend nights. \nWe go to this establishment always for our pastry fixes and they always, always OVER deliver which is a great thing. Who says less is more when it comes to this place? \nA WELL RECOMMENDED PLACE, INDEED! TWO THUMBS UP!!!!</t>
  </si>
  <si>
    <t>their,many,its,first,new,our,old,their,plentiful,your,first,sigh,decadent,Asian,several,its,opposite,first,open,lazy,our,which,great,more,TWO</t>
  </si>
  <si>
    <t>dhFEZxDKUt0CCtxO6OoZzQ</t>
  </si>
  <si>
    <t>jScBTQtdAt-8RshaiBEHgw</t>
  </si>
  <si>
    <t>Three stars. Expectations were high from me coming in due to the great reviews about this place. We left this place feeling uncomfortable, uneasy, &amp; heavy, not in a full stomach way. Heavy as in energy-wise. The energy in this place is really, really low. It did not give us a good dining experience. I truly wanted to give this place a great review but i just could not. I will give credit when credit is due &amp; based on my history of reviews, I will also fairly give a negative review when it's due. \nOur server Cassandra was an exception. She was sweet, nice, &amp; patient with this patron especially after I told her that it's our first time in their establishment. \nThere were two people, Jaimie and Phil who approached our table, well, Jamie just kind of talked to us in passing, &amp; each of them explained why it was so slow. We were the only people who were there at the time (see video) &amp; there were two older couple who was there when arrived. They said it was because of the \It's a beautiful life\ event that may be causing the slow turns and that the young people who frequent their establishment are all still asleep with hang overs, either way, we did not care why they were slow. It just felt like there was so much explanation being made to justify why we were the only patrons there. IT REALLY WAS VERY UNCOMFORTABLE. Not to mention just how eerily quiet it was in there. Talking in low voices seemed like the whole place could hear our conversation. \nThe food, however, was good. We ordered and shared the Pork belly benedict and the crispy blueberry french toast and the flavors of these dishes were good. But sometimes good food coupled by a negative familiarity do not make for a stellar experience. \nI TRULY HOPE THAT THEY WILL ONLY IMPROVE AND GET BUSIER BECAUSE \SERVE\ HAS SO MUCH POTENTIAL.</t>
  </si>
  <si>
    <t>high,great,uncomfortable,uneasy,heavy,full,Heavy,wise,low,good,great,due,my,negative,due,sweet,nice,patient,our,first,their,our,slow,only,older,beautiful,life\,that,slow,young,their,asleep,slow,much,only,UNCOMFORTABLE,quiet,low,whole,our,good,french,good,good,negative,stellar,BUSIER,MUCH,Three,\nOur,two,two</t>
  </si>
  <si>
    <t>aJhuYOsCiE2bC3Vk3d9K2A</t>
  </si>
  <si>
    <t>Egg Works is our Go-to breakfast and brunch place and where we always bring visiting family and friends to for a hearty meal. Today, after a long run, I wanted to eat a good hearty meal to satisfy my hunger, so naturally, we went to Egg Works. Our hostess Jamie was very friendly, attentive, bubbly, &amp; enthusiastic. She kept checking on us and made sure we needed everything that we need to make our meal satisfying. I even claimed my free Banana nut muffin upon Yelp check-in. Even though busy, she came to our table asking for our apologies for not being able to assist us fast but the fact is, she still assisted us in a timely manner. \nThe food is immaculate as ever and the serving was big enough to share leaving each of us full. Everything that I've eaten from this establishment since my family and I began coming here are all good. No disappointments to date. \nThe only issue that I have is our receptionist, the person who welcomed us first and who sat us, Abby was not stellar. When we entered she said \Hi\ while yawning! What the heck! She asked us if we wanted to sit on the counter and upon replying \No\ she told us that it will be a while before we'll be sat, we said that's fine, then two seconds later, she says: \Oh, I didn't see that table over there is open, you can be seated now.\ I wanted to tell her to have a strong mug of coffee first before resuming her duties but I decided not to. We also saw her seat other patrons and she kept yawning! If I owned this establishment, I would not want any of my staff, especially the ones who greet the patrons first to be yawning every chance they get. Geeze! \nA part from our issue with Abby, our time here today is great!</t>
  </si>
  <si>
    <t>our,hearty,long,good,hearty,my,Our,hostess,friendly,attentive,enthusiastic,sure,that,our,my,free,busy,our,our,able,timely,\nThe,big,full,that,my,good,only,our,stellar,fine,open,strong,her,her,other,my,first,our,our,great,two</t>
  </si>
  <si>
    <t>sF8OxA-DfOcXEjggwT77CA</t>
  </si>
  <si>
    <t>KW5edXlPGeZ0cx7MiJyamw</t>
  </si>
  <si>
    <t>Again, based on Great Yelp reviews, we came over after we treated ourselves to a delicious Thai Restaurant lunch. It was a long work week for us and we decided to treat ourselves. \nThis cafe is a great recommendation by the Yelp family! Truly amazing! Anaya, the young and beautiful lady who helped us with our orders is really nice, amazing, and gave us recommendations that were on point. \nWe ordered an Ube bar and a Coconut bar with Cappuccino and Salted Caramel with Almond butter coffee and the combinations of these flavors are to die for. \nThe place is very clean and the menu selections are massive.  There are hot regular coffee, to cold and iced coffee, to Bobba drinks, and some more. \nIt's also a good place to lounge and relax while listening to a selection of good music while smelling the scent of brewed coffee. \nI recommend this establishment to everyone! Enjoy!</t>
  </si>
  <si>
    <t>delicious,long,great,amazing,young,beautiful,our,nice,amazing,that,clean,massive,hot,regular,cold,more,good,good,</t>
  </si>
  <si>
    <t>kVFHStlGo9Ifpkc1jWEhUw</t>
  </si>
  <si>
    <t>r-s-G1yyETRzTALYG9js8A</t>
  </si>
  <si>
    <t>Went here to eat lunch from the salad bar but it's still very expensive. Left right away and went elsewhere. \nThe only cheaper items are the raw meats like Chicken, beef, etc.</t>
  </si>
  <si>
    <t>expensive,cheaper,raw,</t>
  </si>
  <si>
    <t>VGm52w9Fix2uV3_0LyOczQ</t>
  </si>
  <si>
    <t>A3BzaW-pEmIH4Fu6dav7HA</t>
  </si>
  <si>
    <t>Don't get me wrong, I have come here on previous occasions and My party and I have left content. But this morning, while having breakfast at this location, the kitchen was not on point with our orders. We ordered the Energy Omelette and it to be shared between myself and my good friend. One of the \key\ ingredients that sold us with this dish are the Avocados. I love Avocados and when the meal came out, IT WAS MISSING! Naturally, I tell our hostess about it and she immediately remedies the situation by bringing some on a side plate. We also asked for cottage cheese on the side but Chris, the food deliverer gave us sausages patties instead. Again, we tell our hostess, Pam about this and once again, she remedies the mistake. Pam was great to us. She was attentive and caring but her teammates in the kitchen kept dropping the ball on her. She made a comment about we're killing her, we really are not trying to kill her, we just want to get exactly what we ordered and paid for. \nIt was nice that they delivered the food in two separate plates because we were sharing one meal. \nI will not rule out never coming back to this location but it is not on the top list of our go-to places.</t>
  </si>
  <si>
    <t>wrong,previous,My,our,my,good,that,our,our,great,attentive,caring,her,nice,separate,top,our,One,two,one</t>
  </si>
  <si>
    <t>Hv5ydlHzr0zBpHZDtkwhEQ</t>
  </si>
  <si>
    <t>iBPSrhDr7IlfMywxCIp-wA</t>
  </si>
  <si>
    <t>Contrary to all other non-stellar reviews about Cafe Rio, I am a big fan of the franchise. This location is close to my home. Before we moved, our go-to and close to home location is the one on Stephanie and Warm Springs. That location is also good with a lot of energy from patrons and staff alike. \nThis location in Mission Hills or Horizon Ridge needs a bit more energy from the staff. Each tome I come in, there are a lot of people in line for take out. Majority of them are a group of family who want to bring their meal home. Some of them are athletes who finish training or a game. It's not dirty nor is the service not up to part. It just really needs a more enthusiastic staff. \nI will not tell everyone to not go this location but instead, I will say give the a try.</t>
  </si>
  <si>
    <t>Contrary,other,non,stellar,big,close,my,our,good,more,their,dirty,enthusiastic,one</t>
  </si>
  <si>
    <t>iSpbOh_KkOnrK6EMOmne4A</t>
  </si>
  <si>
    <t>tf8Ge1hPe-zGZIHI2Cgvyg</t>
  </si>
  <si>
    <t>We ordered the rib tips and Burnt ends Brisket and the meat melts in your mouth! One of the most tender and soft bbq I've ever eaten. \nThe flavor is on point and the side orders of Fried Okra, Coleslaw and Potato salad are all very delicious and flavorful.  They have an array of dishes to choose from that fits for one person to a party of 5 or more. \nCustomer service could be better, though. \nWill come back to this place again.</t>
  </si>
  <si>
    <t>your,tender,soft,delicious,flavorful,more,better,One,one,5</t>
  </si>
  <si>
    <t>WTb8zwkR8_jn0tdgVfDBtw</t>
  </si>
  <si>
    <t>d_UekUpebqP0BEIK-Xw3nA</t>
  </si>
  <si>
    <t>Simply the best accountant in the whole valley. I do not ever hesitate to drive far to have this man help me. I have been a regular client and became a friend for years now and I trust this man and his lovely office manager, Diana with my life and my loved ones' lives. He is honest and he does not give you crazy expectations with tax returns or non-returns. Sanford, whom we lovingly call Sandy or The Ferd, is a master of what he does and he is in it to deliver it. A man with integrity and humility, he welcomes you with open arms and it feels like going to visit a family member every year. He and Diana do not forget to greet us during holidays and when we call, they remember us. \nI highly recommend Sandy and Diana to everyone who is looking for a great accountant because this man is the real deal. Love this man. Two thumbs up! Satisfied client and friend here.</t>
  </si>
  <si>
    <t>best,whole,regular,his,lovely,my,my,honest,crazy,non,open,great,real,Satisfied,Two</t>
  </si>
  <si>
    <t>raffVqhsXCaC1Z-H68BTpw</t>
  </si>
  <si>
    <t>x_SK4kvfWdCDDBmA_ErxqA</t>
  </si>
  <si>
    <t>What a disappointment.  No brown rice. Went with the white since it was supposed to be rice pilaf. Their rice pilaf was steamed white rice - pure junk. I think there was all of 1pea in it, slice in half. Their lamb was burned to a crisp and so dried out, it was garbage. It did not even taste like lamb anymore. It was completely dry and carbon covered. The plain Naan which I love elsewhere, was tasteless. I ordered a fancy Naan bread to go, got home and it was plain, no topping. Paid for the one with topping. Some chick pea dish was ok but there wasn't much of it. It came in a cup on the plate, about 2 oz or 3 oz worth. That and the rice pilaf was supposed to be my dinner.  Waited forever to get the food &amp; we were the only people there - 2 of us. We sat for about an hour to get the food and about another hour and they did not bring our bill. We finally went to the cash register. These people call themselves a restaurant. The place looked pretty sad, not so clean. These people have to be struggling.  No wonder!  We will not be back. That is for sure.</t>
  </si>
  <si>
    <t>What,brown,Their,white,pure,Their,crisp,dry,plain,which,tasteless,fancy,plain,ok,much,my,only,our,sad,clean,sure,1pea,2,oz,3,2</t>
  </si>
  <si>
    <t>5L6jehzxa-W5TNmKg7oKMg</t>
  </si>
  <si>
    <t>RpR-Vrj1nWuYwU_WBGj5_g</t>
  </si>
  <si>
    <t>I go in to browse whenever I am in this strip mall.  I never know what I will find.  More often than not, nothing, but I don't need a whole lot.  The glass area always has a nice selection of unique pieces and I like how they are organized by color so, if you want gold, for example, it is all in one place.  The stores seems to choose pieces that are unique and beautiful in housewares.  There is a small specialty food section that is probably, at least sometimes, my primary reason for going there.  Decor items are varied, right down to strange and, there are some towels and other bathroom items.  There is a nice selection of pet items, not all that you would find at Petco or Petsmart and just some all around interesting stuff, inexpensive furniture accents, inexpensive lamps, definitely a store you should check out, at least once.  It is a fun store to go through from time to time.</t>
  </si>
  <si>
    <t>whole,nice,unique,that,unique,beautiful,small,that,least,my,primary,varied,strange,other,nice,pet,that,interesting,inexpensive,inexpensive,least,one</t>
  </si>
  <si>
    <t>8bMmMfcDlk9_dzTHhpyz4w</t>
  </si>
  <si>
    <t>AXI7UGsMGC8FjS_p-RYrOw</t>
  </si>
  <si>
    <t>Small place, their counter is always crowded with their junk so you can't put down what you want to buy and the most unfriendly and unhelpful place I think I have ever been. The woman - Rose? Rosemary? - something like that is very unpleasant, all the time. I've been there numerous times, probably 12 - 15 times, and she is always the same miserable person.  She doesn't like people to browse and look at stuff to get ideas.  She wants you to quickly buy what you will and then get out.  I want to go the distance, to another place next time. I just haven't got much good to say about going here.  That woman is miserable and she's enough to put anyone in a bad mood when they leave.</t>
  </si>
  <si>
    <t>Small,their,their,unfriendly,unhelpful,unpleasant,all,numerous,same,miserable,next,good,miserable,enough,bad,12,15</t>
  </si>
  <si>
    <t>Lg_3lH_kQ2_xKtrJjcN8vw</t>
  </si>
  <si>
    <t>kVXq3urVLGynJiWOiDyNWw</t>
  </si>
  <si>
    <t>Great place, great selection, great prices.  Has some things Lee Lees does not have and vice versa but, some things I definitely would like to purchase on a regular basis.  Prices on some things are better than Lee Lees.  However, service isn't quite as good.  Help is hard to find - not impossible, it just takes longer to find someone that at Lee Lees.  I wish MeKong Supermarket was closer to where I live but, I will still go to MeKong Supermarket when I am in that direction.</t>
  </si>
  <si>
    <t>Great,great,great,regular,better,good,hard,impossible,longer,closer,</t>
  </si>
  <si>
    <t>tUDGY4eAE8dFm1i6sU0yDQ</t>
  </si>
  <si>
    <t>M8Fp8K23OeMS4dr35vbfjw</t>
  </si>
  <si>
    <t>Size-wise, there was plenty to see and lots of strolling around so it made for a good long walk.  However, it was not really a festival.  I think the town leased the streets to numerous vendors who were set up in side by side booths, selling their merchandise.  Many of them were on the hustle to sell their over-priced goods, some of which they wanted a huge price for and it was stuff that had no real value. One guy even lied to me about his cork fitting a particular vintage milk jug that I have. He told me it was made to fit that.  Right!!!  I told him it was way too small - he only had the one size, so then he had to admit the truth when I told him it was way too small. Some were not hustling but genuine, interesting to talk with and had beautiful merchandise.  So, the vendors varied but, you have to watch because you can't return it to a fly by night vendor. Just buy what you like and don't believe everything you are told. Similar items to much of what I saw is available at regular stores for less money.  There were some vendors who had particularly nice and unique items and some were reasonably priced  so you might be able to pick up a unique item at a reasonable price.  It just depended on the vendor and what you were looking for. Other than one piano player who was very talented and played beautifully, there was no entertainment and little or no food. I noticed flavored\/sugared ice - if you're into that - I'm not, milk chocolate dipped strawberries - no option of dark chocolate.  I didn't see anything I wanted or needed but I enjoyed looking and saw some beautiful things.  I would go again in perhaps, two or three years but, I was disappointed at the lack of food and entertainment, which would have made it a real festival.</t>
  </si>
  <si>
    <t>wise,plenty,good,long,numerous,their,Many,their,which,huge,that,real,his,particular,vintage,that,small,small,genuine,interesting,beautiful,Similar,much,available,regular,less,nice,unique,able,unique,reasonable,Other,talented,little,flavored\/sugared,dark,beautiful,which,real,One,one,one,two,three</t>
  </si>
  <si>
    <t>_PlyZ8lFWaSOWs46jvsT8g</t>
  </si>
  <si>
    <t>u3JkMKLju8XF33tTunUMTA</t>
  </si>
  <si>
    <t>Dr. Chen-Tsai knows her stuff.  She biopsied my rash right away and I got a diagnosis about 7 days later.  Since it was what she suspected, I was already using the ointment she prescribed.  The rash is clearing up nicely.  After 2 1\/2 years, I am very grateful.  The staff member that day was also friendly and professional.\n\nHowever, when I returned for samples of something else and a rebate from, after I was phoned to come in and pick them up, I was rudely spoken to and found Cayter argumentative. I approached the desk, where a sign states to check in there first.  Cayter told me she would be with me in a minute.  I waited.  Then, she asked me my last name.  I told her.  Then, she says I'm not in the system.  She asked if it was my first time there.  I said no, I should be in the system.  She checked again and asked me how my last name is spelled.  I told her.  She asked my first name and appeared to be frustrated and annoyed.  Finally, she tells me my appointment isn't until January.  I told her I wasn't here for an appointment, I was here just to pick up samples and a rebate form.  She asked \why didn't you tell me?\.  I told her \you didn't ask\.  Then she got even more annoyed and nasty and began to mouth off to me about how I should have told her and she argued with me.  This girl is not the kind of employee I would have at a reception desk or talking to patients about anything.  Had she not looked up from her computer and asked my last name, I would have said \Hi.  I'm here to pick up some samples and a rebate form\.  However, I was following their protocol and answered her question and allowed her to do what she had to do in her computer.  There was no call for her rudeness and to get argumentative with the patient is unacceptable.\n\nI may return, if I need to but, if it happens again I will report her to the owner.</t>
  </si>
  <si>
    <t>her,my,grateful,friendly,my,last,my,first,my,last,my,first,my,annoyed,nasty,her,my,last,\Hi,their,her,her,her,argumentative,unacceptable.\n\nI,7,2,1\/2</t>
  </si>
  <si>
    <t>NPsi7JLIJKBW-Ob7Ssc5Rg</t>
  </si>
  <si>
    <t>6SxC5zBl6T7a7BgshRy7nA</t>
  </si>
  <si>
    <t>Moon Valley is great if you want a tree, soil, mulch or other accessories.  It does not carry small bushes though or the seasonal veggies and flowers that I buy every year.  Since they mostly cater to the large tree buyer market, I rarely stop in. \n\nThe staff is usually very busy and when I do stop in for a small item, I always have to wait in line, usually just one or two people behind at most.</t>
  </si>
  <si>
    <t>great,other,small,seasonal,that,large,busy,small,one,two</t>
  </si>
  <si>
    <t>WLi0fs9CYYj-8Q-bD7aRvw</t>
  </si>
  <si>
    <t>70wt-nSvB_T6cd4A6fiekQ</t>
  </si>
  <si>
    <t>Used them once before.  Both times, A+++++ service.  Friendly, professional, quick and reasonably priced.  This time, my car failed emissions.  Another place supposedly fixed the three problems and assured me it would pass emissions.  It did not - still had two of the problems.  So, I took it to Tom's.  They had it ready for me sooner than they expected and it passed and, they checked before they gave the car back to me that it would pass emissions, something the other guy did not do.  They also delivered my car to my home at no extra charge.  Tom's really is As good as it gets!</t>
  </si>
  <si>
    <t>professional,quick,my,ready,other,my,my,extra,good,three,two</t>
  </si>
  <si>
    <t>lMjmU-FsqV9IvPq9bzaHyA</t>
  </si>
  <si>
    <t>uO-jz7dBD1pzu17V_RIVLw</t>
  </si>
  <si>
    <t>For an inexpensive casual restaurant, this one is very good.  It surprised me because I was not expecting it to be this good.  I had Thai Won Ton Soup and a Spring Roll for lunch.  The soup had excellent flavor, although they did not bother to use Thai Basil.  They used Italian basil - odd for a Thai Won Ton soup. \nHusband had vegetables and tofu over noodles, instead of over rice which is how the dish ordinarily comes.  It was also very good.  Sorry, I do not recall what it was called.  If I can get their website working and the menu to come up or when we go again, I will revise this and give you the name of it. \nThe service was excellent, a tall handsome young man.  We did not know that was had to get our own cutlery and so he got it for us.  I could not find where to get a glass of water.  He got me a glass - you have to ask and then he showed me the water button, on a machine amongst what seemed like about two dozen other buttons of every imaginable soft drink. \nHe was quick to bring the food, gave us a stack of serviettes and was very cheerful.  It was a very pleasant experience.</t>
  </si>
  <si>
    <t>inexpensive,casual,good,good,excellent,Italian,odd,which,good,their,excellent,tall,handsome,young,our,own,other,imaginable,soft,quick,cheerful,pleasant,two</t>
  </si>
  <si>
    <t>YWEtveYLBYXXVgTCxg9r6Q</t>
  </si>
  <si>
    <t>DOuaDvnWkMayG5kMVny4VA</t>
  </si>
  <si>
    <t>I am done with Sears, except for exclusive items that nobody else carries.  I was given the total run around by 6 different people - four reps on the phone and then directed to yet a fifth number and got a message saying she was unavailable and in an emergency, call xxxxx.  I called them and that person said he had not worked for Sears for 10 years and he was not surprised to hear that nobody could answer my two simple questions.  I asked for the Sears credit card department because 1) I wanted to know what my credit limit was on my card since I had not used it for a while and had no idea and 2) would I be charged interest if I paid a minimum amount every month or would it have to be paid off every month.  Each successive person said he\/she did not know and could not help me.  Exasperated, I asked well If \Sears\ can't tell me the credit limit on my \sears\ card, then who can?  I swear, one person was definitely retarded. The rest were not, just clueless and failed to put me through to someone who did have an answer.\n\nFinally, after 6 people, I get someone who KNEW!  Miracle!  Card was cancelled due to inactivity, cannot renew, must apply again and cannot use the card and will not be issued a card\/number for 7 - 10 days.  So, husband went in person and applied for himself.  The sales person told him he could use the card today.  He came home with a folder thinking the card was inside.  No card, no number. I could not order the Black Friday appliances online.  Called Sears again.  Eventually, found out that the sales person was incorrect.  It could only be used in the store, not online.  The stores refused to honor any and all online prices.\n\nWe went back together to buy from them anyway - husband wanted to since they were offering long financing.  Then, we found out that the $15 credit that the sales person put on the account meant that we could not get free delivery and set up - an $80 less $15 ding that would cost us more money and they would not honor the financing either because of the $15 they put on the account and they refused to take back the $15 so, if they can, they find a way to screw you so that you have to pay more. They also would not extend the credit limit to add another appliance.\n\nWe ended up going to Spencer's.  Marcus was professional and did everything exactly right to get the business - and take it away from who we were just about to buy from.  I had not purchased anything from Spencer's before this but, we definitely will again.  I asked for a price quote through their website the evening before.  By morning, I had my answer.  They beat everybody else's price, not by any huge amount - the appliances were already on sale but, he sweetened the deal by lengthening the financing 6 months and their extended warranty on the washing machine was at a reduced price so we saved overall.  He treated us very well and they had the whole range of manufacturer's appliances - the best selection of any place we visited.</t>
  </si>
  <si>
    <t>exclusive,that,total,different,fifth,unavailable,surprised,my,simple,my,my,minimum,successive,my,retarded,clueless,incorrect,online,long,that,free,less,that,more,more,professional,right,their,my,huge,their,extended,whole,best,6,four,10,two,1,2,one,6,7,10,15,80,15,15,15,6</t>
  </si>
  <si>
    <t>iiqXc-mKV8psk4Yg_AMfoA</t>
  </si>
  <si>
    <t>M7N_LeUEcQTfzaeCgJL5mg</t>
  </si>
  <si>
    <t>totally scottsdale. i recommend taking ppl not from the area here to get a feel for the town-the atmosphere is incredible. the girls and bartenders are all models and the girls have to wear skimpy bikinis. there is a gorgeous pool and waterfall in the center with cabanas surrounding it and tons of flat screens. there are also two bars. the food is not so great but the drinks are reasonable priced for scottsdale.</t>
  </si>
  <si>
    <t>scottsdale,incredible,skimpy,gorgeous,flat,great,reasonable,two</t>
  </si>
  <si>
    <t>JQ1hGsIHb_M6vGzC-7wQkw</t>
  </si>
  <si>
    <t>n8fGqb4CCheGyWtr9KM6qw</t>
  </si>
  <si>
    <t>the food is so good compared to most food in az. it is a twist on ur classic italian food. it actually is really romantic and cute inside despite being next to panda express and being in a strip mall. it isn't cheap, but food always tastes good. everything tastes delicious right down to butter garlic spread. the owner came and talked to us and they had classic italian music going on in the background. the only bad part was our server seemed miserable and didn't seem like she wanted to be there. ive been back now a few times and portions seem to be a bit smaller than they used to but everything still tastes fine. The servers seem to be better now also and very prof.</t>
  </si>
  <si>
    <t>good,most,classic,italian,romantic,cute,next,cheap,good,delicious,garlic,classic,italian,only,bad,our,miserable,few,smaller,fine,better,</t>
  </si>
  <si>
    <t>9Bv7Kh_KPyR6lndZvDKIwQ</t>
  </si>
  <si>
    <t>_SnjiEQQ-3rJo1yLZYE_NQ</t>
  </si>
  <si>
    <t>Good music, drinks are weak though\/poorly made. It's a lil more hood decor and ppl than Scottsdale, but expect to still pay $8 a drink. They have a photoshoot before you walk in kinda cool and if you get in before 10 for girls there's no cover, after that I think it's 15. They have a lot of police around and security to keep out rift raft. So its kinda in btw a nice but expensive Scottsdale bar and a downtown ghetto bar.</t>
  </si>
  <si>
    <t>Good,weak,more,cool,its,nice,expensive,8,10,15</t>
  </si>
  <si>
    <t>h69d1vCTBMY8XIab8O6oyQ</t>
  </si>
  <si>
    <t>7MNBIoGznDHhC1AfxGWOFw</t>
  </si>
  <si>
    <t>I hate that they have a monopoly on cable here. Everytime u call customer service expect to wait at least 15 minutes. I got locked into a contract (don't do it) were we had to pay for extra channels we never watched for 2 years at 160 every mth and couldn't cancel out of it without paying like $500. Then we switched to just internet. Internet has always had problems. Kicks me off all the time or has limited connection. First you have to use their automated system before they let u talk to a person to try  and fix it yourself with a stupid robot telling u things u already know. Then when I finally reached a person after having to try and fix it myself they only provide temp solutions. They never have anyone come and fix anything either or compensation for problems with their service. They say it will cost $200 to have someone take a look at problem even tho it's their equipment! I could go on and on.</t>
  </si>
  <si>
    <t>extra,all,their,stupid,u,their,their,15,2,160,500,200</t>
  </si>
  <si>
    <t>Awz6JUlODGpEtafWqZlR2A</t>
  </si>
  <si>
    <t>zbrFk-4ejesAJD8EwcdHxg</t>
  </si>
  <si>
    <t>Very tasty, service was not very good or I'd give it 5 stars-server was not very good. Their jalepeno cream cheese dip is excellent! My fiance even liked the food and he doesn't really like Mexican. Its kind of more like tex-mex than Mexican food. They give you huge portions. It's not too expensive either-kind of like a family dining experience.</t>
  </si>
  <si>
    <t>tasty,good,good,Their,excellent,My,Its,more,Mexican,huge,expensive,5</t>
  </si>
  <si>
    <t>opzUL31oJRsKOFybz3wFwQ</t>
  </si>
  <si>
    <t>yPRNwbXvumnl8Fdrkoouxg</t>
  </si>
  <si>
    <t>I've never been to a drive-in before this one and it's awesome! Its hard to find drive-in places anymore. They show a variety of movies for pretty cheap and usually its not very crowded at all. They have a lot of concessions to choose from that aren't to expensive and friendly service. They also have some arcade games and air hockey. You basically park your car in front of the big screen and tune your radio into the station they tell u too. I recommend going here when it isn't too hot out, but most of year you should be fine. Place has a nostalgic feel to it.</t>
  </si>
  <si>
    <t>awesome,Its,hard,cheap,its,crowded,expensive,friendly,your,big,your,hot,most,fine,nostalgic,</t>
  </si>
  <si>
    <t>A17SryjR-nP2TkzlWb-W7w</t>
  </si>
  <si>
    <t>OvnmbI66Ew6NQwNhdjjthA</t>
  </si>
  <si>
    <t>This store is kinda hard to find good finds at but I was able to find a couple of nice things. Seemed understaffed at this one as well and had to wait to get rung up awhile.</t>
  </si>
  <si>
    <t>hard,good,able,nice,understaffed,</t>
  </si>
  <si>
    <t>Nh0_AcsStbH99fAdOjratA</t>
  </si>
  <si>
    <t>Good but expensive typical Scottsdale. Server was really good and knowledgeable on menu. Excellent choice of brewed beers. Some of the food was better than others, didn't care much for the weird salad. They have foosball tables outside and dog friendly.</t>
  </si>
  <si>
    <t>Good,expensive,typical,good,knowledgeable,Excellent,better,weird,outside,friendly,</t>
  </si>
  <si>
    <t>IIaecTBvD8CAq-QFo79HYQ</t>
  </si>
  <si>
    <t>HSoKTWnsu7f3yvywWvBQ4w</t>
  </si>
  <si>
    <t>Pizza was meh for brick oven pizza-certainly could've used more sauce. The fries weren't great, definitely under seasoned and mushy texture. The one saving grace is their large wings-great sauce and dripping in flavor and grease. Would I order here again? No except for their wings.</t>
  </si>
  <si>
    <t>more,great,seasoned,mushy,their,large,great,their,one</t>
  </si>
  <si>
    <t>WyUYGO51qFeAzd1lYOz_tA</t>
  </si>
  <si>
    <t>pbc1PalcR3V6duF4Tk5F_Q</t>
  </si>
  <si>
    <t>If you are looking for a locally owned and cheap furniture store this is it! My husband and I were looking for nice but cheaper furniture for our guest bedrooms. We found a very nice full sized bedroom set for only like $600! They also charge less for delivery and install than most chains. I really liked all the people working there too, very helpful and not overly pushy like a lot of furniture places. We got our mattresses here as well and they were pretty cheap also but kinda get what you pay for with mattresses. That would be my only critique but honestly we didn't want to spend a lot on mattresses for spare bedrooms so its ok.</t>
  </si>
  <si>
    <t>cheap,My,nice,cheaper,our,nice,full,sized,less,most,all,helpful,pushy,our,cheap,my,only,spare,its,600</t>
  </si>
  <si>
    <t>zT3aVDZpYgTZApofzT17tA</t>
  </si>
  <si>
    <t>_Vi33ZAf0hdBn5Cu0AnQig</t>
  </si>
  <si>
    <t>Pretty good food! First time here and had the salmon pita sandwich with roasted veggies as a side, just had water to drink and total came out to be $10-11 with tax. Clean place and friendly staff. Good place to grab a quick bite.</t>
  </si>
  <si>
    <t>good,First,roasted,Clean,friendly,Good,quick,10,11</t>
  </si>
  <si>
    <t>yUd2OCPNAG7HO1LZUNGWuA</t>
  </si>
  <si>
    <t>5lZpyuWjC7L9uJfLfqIQ_w</t>
  </si>
  <si>
    <t>Great service &amp; good food. The ramen was just what I needed for fighting a cold. If you're in the mood for ramen and around the area, give this place a try!</t>
  </si>
  <si>
    <t>vX74TvVWkIRz958XONZykg</t>
  </si>
  <si>
    <t>F8lC8jHCykqPy0h2AJ9lnQ</t>
  </si>
  <si>
    <t>Really cute place. Super trendy, instagram  worthy background on every wall. Lol. Had their Matcha ice cream with white chocolate drizzle, almond bits, and Graham crackers &amp; it was very refreshing for this particular hot day. The workers were also very friendly and had my friend and I try 2 different sample drinks while there. Come here for ice cream, boba, and for cute IG pics (=</t>
  </si>
  <si>
    <t>cute,Super,trendy,worthy,their,white,refreshing,particular,hot,friendly,my,different,cute,2</t>
  </si>
  <si>
    <t>Sr063qKRzRuP9G1eJOKNNA</t>
  </si>
  <si>
    <t>IL4su1TsgMnPtxwf2BCDDg</t>
  </si>
  <si>
    <t>Customer service was wonderful. Annie was very friendly and helped me out right away. I have no complaints about this store. Love love love my purchase!</t>
  </si>
  <si>
    <t>wonderful,friendly,my,</t>
  </si>
  <si>
    <t>l48awzGQLrXzYrPs_zPXUA</t>
  </si>
  <si>
    <t>h7qaB2CInVqhpIj7A890Ag</t>
  </si>
  <si>
    <t>I'm here every month to get my gel nail polish. Total for gel is $25 and that includes removal of old gel and application of new ones. I always tip $10 so I spend $35 every trip, but not bad once a month. I gave it four stars because the nail techs sometimes talk to each other and I can never figure out if they're talking about me or not lol. Overall, they're nice and I will continue to see them for my nails. They also offer waxing on different parts of the body, but I haven't experienced that so next time maybe I'll try that service and update my review.</t>
  </si>
  <si>
    <t>my,Total,that,old,new,bad,other,nice,my,different,next,my,25,10,35,four</t>
  </si>
  <si>
    <t>NLlDFFhAbsqAzWieRMwFIw</t>
  </si>
  <si>
    <t>BJLhJdmhUxV95BHAxZluzA</t>
  </si>
  <si>
    <t>This review is for their ATM. I don't know what was wrong with it tonight, but the door was malfunctioning, opening and closing on its own and the screen taking forever to reset to main screen. This is the first time I've seen this happen. There was a worker inside cleaning up and closing the shop and I tried to get her attention to the problem by tapping on the glass, but I must have scared her because she saw me and went in the back. Lol. $4.25 per cupcake.</t>
  </si>
  <si>
    <t>their,wrong,its,own,main,first,her,4.25</t>
  </si>
  <si>
    <t>gzDLe1UYPQ5NO5cVNyU1NQ</t>
  </si>
  <si>
    <t>q4TSv7LWvUYTuZxy3-Tu4Q</t>
  </si>
  <si>
    <t>If you're looking through the menu and unsure what to get-get the soy garlic chicken. Honestly the best popcorn chicken I've ever had, also got the kimchi fried rice which was good as well and they're probably meant to be shared between two people or among friends since they're big portions. Will probably be back to try other items off their menu.</t>
  </si>
  <si>
    <t>garlic,best,popcorn,which,good,big,other,their,two</t>
  </si>
  <si>
    <t>OjNClmBebz1t1rRpGE1fdg</t>
  </si>
  <si>
    <t>Casual ambiance with outdoor patio seating. In this particular visit there were a ton of families with little kids which made me question if this was a place of choice for families. There is a little grassy area for kids to run around in outside, so maybe. Food was good, service was great. I'd come back here.</t>
  </si>
  <si>
    <t>Casual,outdoor,particular,little,which,little,grassy,good,great,</t>
  </si>
  <si>
    <t>TcfKVxMdHFIaT25Ik7UY_g</t>
  </si>
  <si>
    <t>5l8VDB6hXXm-uJP2_4SRMw</t>
  </si>
  <si>
    <t>Ended up here for happy hour &amp; ordered the avocado hummus, bbq pizza, and bf got cocktail on a watermelon. Loved the decor very cute and trendy, but the food just wasn't great. Avocado hummus was sour, bbq pizza isn't worth noting, and my bf's cocktail wasn't really a cocktail as there wasn't much room for the actual drink inside the watermelon. Our server was friendly, but she openly told us she was applying for other jobs.. you can interpret that as you want. We asked her for more carrots for our avocado hummus and she took 15 minutes to get us back 6 carrot sticks. I was hoping our experience would be different because I just love how cute this place is, but overall just wasn't impressed with the place.</t>
  </si>
  <si>
    <t>happy,cute,trendy,great,sour,worth,my,much,actual,Our,friendly,other,more,our,our,different,cute,impressed,15,6</t>
  </si>
  <si>
    <t>M0RNDyGvBwYEyCqvW_47rQ</t>
  </si>
  <si>
    <t>Tuesday night and you'd think there'd be less crowd of people, not the case here. It wasn't crazy busy where there's a wait or anything, but enough for me to take note. Service was ok our server messed up our order a little bit, but she was quick to correct it, but food was a little disappointing. They got a new appetizer added to the menu- pork lumpia which is Filipino eggroll, the ones you'd see served at every Filipino party. I'm Filipino, I know what these things are and have them often so I HAD to try them out here. I guess I was hoping for them to be super duper good and better than the ones I'm used to eating, but they're about the same as the ones my mom cooks lol. Safe to say I wasn't truly impressed, plus they are a bit pricey at $12 for like 7 eggrolls. I also ordered fish and chips and wasn't impressed with that either, the batter was near burnt and something in the tartar sauce was spicy. I also ordered truffle fries, but again sad to say it wasn't the same truffle fries I remember loving, they were darker in color than usual as if a couple more minutes in the fryer and the whole thing would've burned -- maybe they just need to replace the oil they used to cook? Anyway, I've had Yard House plenty of times before and know these guys can do better, but tonight just didn't cut it for me.</t>
  </si>
  <si>
    <t>less,crazy,busy,ok,our,our,little,quick,little,disappointing,new,menu-,which,better,same,my,Safe,impressed,pricey,impressed,spicy,sad,same,darker,usual,more,whole,better,12,7</t>
  </si>
  <si>
    <t>b7MHOxEmLC_inaARfZ43mw</t>
  </si>
  <si>
    <t>HedTudf-5G6B1rpd-hH1CQ</t>
  </si>
  <si>
    <t>I had such a wonderful experience!!!! I seriously could not have asked for it to go any better. I had gotten a groupon at a great price for the package(2 dvds, a cd of the heartbeat, and pictures). Edith did my ultrasound, and she was the sweetest person ever. There wasn't a doubt in my mind that she genuinely cared. Also, she knew what she was doing, so that's a plus:] I felt incredibly comfortable, and was not rushed at all. I'm so thankful!!!</t>
  </si>
  <si>
    <t>such,wonderful,great,dvds,my,sweetest,my,comfortable,thankful,</t>
  </si>
  <si>
    <t>ZyoCyfiBcXdHNNMdHeMqYQ</t>
  </si>
  <si>
    <t>kcSVQ3HF9ACz4WCsrtvauQ</t>
  </si>
  <si>
    <t>Omg ...I'm 9 months pregnant and getting waxed sucked. Buttttt..Annie made the experience SO much better than it could have been! She was quick and made me feel extremely comfortable. I can't express how thankful I am! She's a sweetheart and on top of that did a wonderful job. I'm glad I came:]</t>
  </si>
  <si>
    <t>pregnant,better,quick,comfortable,thankful,wonderful,glad,9</t>
  </si>
  <si>
    <t>injlf_YSNXUTg1-m_tOyBQ</t>
  </si>
  <si>
    <t>9OjfpgVt7YikP3T3TCdPSg</t>
  </si>
  <si>
    <t>This office is definitely busy, but I have a 6 month old, and Dr. Bakerink has been wonderful! He has such a pleasant vibe, and I don't feel rushed in any way when it's my daughter's turn to be seen. He's also very knowledgeable. I feel like I hit the jackpot with this pediatrician.</t>
  </si>
  <si>
    <t>busy,old,wonderful,such,pleasant,my,knowledgeable,6</t>
  </si>
  <si>
    <t>yqR5fb71r1kt5MXonJFfxQ</t>
  </si>
  <si>
    <t>mzGdeqiViX1XfVe0kLvqBA</t>
  </si>
  <si>
    <t>I had a great experience here. I had a Groupon for a synthetic oil change..they took me the same day. They also didn't try to upsell me on anything like since other reviews I see. I did pay $5 I think for taxes and such. They did a great job and were friendly and efficient. I would return!</t>
  </si>
  <si>
    <t>great,synthetic,same,other,such,great,friendly,efficient,5</t>
  </si>
  <si>
    <t>tT0qqA536U6Zqz81jkly8w</t>
  </si>
  <si>
    <t>SU6DscrONGa2tOB2th7RJA</t>
  </si>
  <si>
    <t>I'm glad I didn't look at the reviews before I signed up here because I really like this gym! I've been going for about 5 months now. First of all, I have to say the childcare is fantastic! They take such great care of my now one year old daughter, give her individualized attention, and work hard to make sure she's happy so I can get my workout in. I do wish, though, that they were open for more hours on the weekend!\nSo, I was really turned off by the gym at first because I went in for my 'welcome personal training session', and I thought it was going to help me get started and teach me how to use the machines, but the two people I talked to we're very pushy in trying to get me to sign up for personal training. It's a bummer this was my first impression, because I called to cancel and intended to switch to another gym. Thank goodness I felt so good about the childcare that I kept gong and decided to cancel my cancellation!\nIt's not the newest or fanciest gym, but I love that it's smaller and more personal. I can always find parking close, the front desk staff is wonderful, I really enjoy the classes(bodypump baby!), there are so many different people there(young, old, super in-shape, out-of-shape trying to get in shape), and did I mention the childcare? :P\nI would definitely recommend this gym.</t>
  </si>
  <si>
    <t>glad,fantastic,such,great,my,old,her,individualized,sure,happy,my,open,more,my,welcome,personal,pushy,personal,my,first,good,that,my,newest,fanciest,smaller,personal,front,wonderful,many,different,old,super,5,one,two,there(young</t>
  </si>
  <si>
    <t>yIV1ZILqGk-cFrdrTuYXiw</t>
  </si>
  <si>
    <t>Excellent food and service! You can tell that the man and woman who own bobo really take pride in the food they serve. They even made a special chicken and mushroom dish for my one year old, and gave us a homemade hot mustard for our kung pao chicken, beef with broccoli, and chicken lo mein. The complimentary wonton crisps and egg drop soup were a really nice touch, and the prices are great too. I will most definitely be returning!</t>
  </si>
  <si>
    <t>Excellent,special,my,old,homemade,hot,our,kung,complimentary,nice,great,one</t>
  </si>
  <si>
    <t>fN1Eu55XiqYnSYYQqX6SUw</t>
  </si>
  <si>
    <t>M27BW1UdfdltMnXwxYAGqw</t>
  </si>
  <si>
    <t>I'm so happy! My baby monitor wasn't holding a charge, so I came here to see if they could help. The girl that helped me, I think her name is Sarah, was super sweet and helpful. I was in and out in a few min with a new battery pack and some advice on how to make it last longer. I'm so relieved!</t>
  </si>
  <si>
    <t>happy,My,that,her,sweet,helpful,few,new,last,relieved,</t>
  </si>
  <si>
    <t>TVLQh3DT4iNAtt9Ecfgk0A</t>
  </si>
  <si>
    <t>9fTDeI6mApFX52qYJ8z0mw</t>
  </si>
  <si>
    <t>Yes!!!! They are so far away from my house, but I had their coffee once and now I can't stop the craving. I've been getting a small iced caramel macchiato with an extra shot of espresso.\n They usually make their drinks with half n half, but that's about a million calories, so to feel a tiny bit better about myself I get half milk and half half n half. So good! The espresso tastes so smooth and fresh. And despite being so busy, the line does go surprisingly fast. I can't stop raving about Dutch Bros Coffee!</t>
  </si>
  <si>
    <t>my,their,small,iced,extra,their,tiny,half,good,smooth,fresh,busy,Dutch,million</t>
  </si>
  <si>
    <t>Go7dhzCjgT8uks5s2fq5jw</t>
  </si>
  <si>
    <t>6MokF7uhEV2HF4YLvCqXKQ</t>
  </si>
  <si>
    <t>I've had awesome experiences here! This store is usually very busy, but it's worth it because the girls have gone above and beyond every time to give me a great shopping experience and make sure I leave happy every time. And they do it with a great attitude!</t>
  </si>
  <si>
    <t>awesome,busy,worth,great,sure,happy,great,</t>
  </si>
  <si>
    <t>5CekSAw9ooUNpzbd_dZSmw</t>
  </si>
  <si>
    <t>Ctyt6cIbMVzT4jJsIj9H8w</t>
  </si>
  <si>
    <t>I love coming to this location. The employees are all friendly and efficient, and Luigu the manager always goes above and beyond to help me.</t>
  </si>
  <si>
    <t>friendly,efficient,</t>
  </si>
  <si>
    <t>4VnCwO7ShfGP1MHIlsO9xg</t>
  </si>
  <si>
    <t>ReQZYSOEZEsrUsZXpEo4EQ</t>
  </si>
  <si>
    <t>Went to Beauregard on a Saturday night as they were featuring a crawfish boil for $15. It was a great deal with crawfish, sausage, shrimp, potatoes, shrooms and corn all in the pot, and all you can eat. \n\nGood traditional Nawlins flavors and spice, washed down with an Abita Turbo Dog. \n\nTheir menu is a bit limited and is a blend of Cajun and Southern. The best bet appears to be their daily specials, from Red Beans and Rice on Mondays to short ribs on Saturdays.</t>
  </si>
  <si>
    <t>crawfish,great,traditional,\n\nTheir,limited,best,their,daily,short,15</t>
  </si>
  <si>
    <t>VNiQWzKqGIpYkXZ2UD83WA</t>
  </si>
  <si>
    <t>UCqWJWovgeelP1OUI_L90w</t>
  </si>
  <si>
    <t>So far I've only had the sliders, fries and onion rings in my two visits there. I'm stoked with the place for the terrific sliders, much bigger than you'd find at a White Castle type place. They have a special of after 4 - 10 sliders for $8.50, w\/ cheese adds a buck. Just about a buy nine, get one free deal. I found that four sliders is plenty for me and I could probably be fine with three if I also had fries or rings.\n\nI really like the fact that they actually bring the food to your table vs. calling out a number and making you run up to the counter. They use real brewed iced tea vs. bag in the box, which is a big plus for me. The onion rings are good, though nothing fancy. They are cooked properly which so many places cannot do and the break apart nicely without falling apart in  your hands.\n\nNext time I'll try the hot dogs.</t>
  </si>
  <si>
    <t>my,terrific,bigger,free,plenty,fine,your,iced,which,big,good,fancy,which,many,your,hot,two,4,10,8.50,w\/,nine,one,four,three</t>
  </si>
  <si>
    <t>Pqtzq7VnWOjvdAhWf53-CA</t>
  </si>
  <si>
    <t>9i7m5zn2ky8Z63dth11UWg</t>
  </si>
  <si>
    <t>Visited Wally's last night for a good burger. It was my third visit there and the food has been consistent each time. Nice atmosphere - at least in the bar, where I've sat each time.\n\nWe ordered a couple of beers and received those in a timely manner. When our server came to take our order you could see he was a bit rushed but he didn't let that affect his presence at the table. We ordered wings to share, one Wine Burger with mixed regular and sweet potato fries, one Frisco burger with regular fries.\n\nWe started off with the wings and had them traditional style, hot and dipped. I guess they normally leave them plain and provide the wing sauce on the side but they offered to dip them and we accepted. The wings came and there were eight huge wings with celery. We asked for one ranch and one bleu cheese and the server was nice to point out which was bleu cheese but the problem was that both of them were bleu cheese. No ranch came and we didn't bring it up to them.\n\nHalfway through the wings the waiter stopped by and asked us to repeat the order to him as forgot it and had not entered it into the computer yet. We gave them the burger order again.\n\nTen or so minutes later burgers come out and are placed in front of us. Neither burger was correct and they took them back to the kitchen. Two minutes later the waiter came by with two complimentary beers and apologized for the error.\n\nThey made new burgers and brought them out to us. The burgers were very good. I had the Wine burger and it was cooked properly and had great flavor. The sweet potato fries they use are the processed frozen type which I find greatly inferior to fresh ones. Unfortunately fresh ones are harder to make and get crispy so a lot of places like Wally's just dump them from the bag. I won't reorder the sweet potato fries from here. (Regular fries are also not fresh, but I'm less picky on those.)\n\nLooking at the check the server did not ring in the burgers correctly. To his credit, he never blamed anyone else as some servers do (\They must have mixed them up in the kitchen\ is a frequent mis-truth).\n\nI'll go back as the service mistakes didn't kill the evening and the comped beers helped make up for things.</t>
  </si>
  <si>
    <t>last,good,my,third,consistent,Nice,least,timely,our,our,rushed,his,mixed,regular,sweet,regular,traditional,hot,plain,huge,nice,which,correct,complimentary,new,good,great,sweet,frozen,which,inferior,fresh,fresh,harder,sweet,Regular,fresh,picky,his,frequent,one,one,eight,one,one,them.\n\nHalfway,Two,two</t>
  </si>
  <si>
    <t>1gyf5iBVnVePfm2_Yvy6tg</t>
  </si>
  <si>
    <t>oYPpWHgsjcIt-tUzGXk_eA</t>
  </si>
  <si>
    <t>After many great reviews here I had high expectations for Sammy's. I went in at 7 pm on a Thursday and the place was staffed with one hardworking individual - working the kitchen, register, drive-thru, etc. It's almost like they don't plan on doing much business at dinner.\n\nI waited about ten minutes to place and order and I went for the Philly Cheesesteak and an order of Garlic Romano fries. I knew it would be too much food but I wanted to try each. I also wanted iced tea but the dispenser was empty so I went with a bottled water.\n\nThe Philly was good and greasy as I anticipated. The regular size (smallest) is a good size, well stuffed sandwich. I like how the steak, peppers, onions and cheese are all mixed together - the cheese isn't just ladled on top. The greasy flavor, however, was a bit too much for me. I felt more like I was eating the char and grease of the grill vs. the flavors of my own sandwich.  I wouldn't order this item again.\n\nAs for the fries they were good but I had hoped for something a bit more from scratch. The shoestring, extra-starched for crispiness fries are frozen, food distributor fries. Instead of fresh garlic, Romano and parsley it appears they use an off the shelf mix containing all three. Instead of hitting a home run with the fries they simply get on base.\n\nI'm sure other menu items are better, and I may try again, but this time I was simply underwhelmed.</t>
  </si>
  <si>
    <t>many,great,high,much,much,iced,empty,bottled,good,regular,smallest,good,mixed,much,my,own,good,extra,starched,frozen,fresh,base.\n\nI'm,sure,other,better,underwhelmed,7,one,dinner.\n\nI,ten,three</t>
  </si>
  <si>
    <t>aJYPPqVPguSoFVdslX95ow</t>
  </si>
  <si>
    <t>q1XE5JqNgN1InjwbQRje_A</t>
  </si>
  <si>
    <t>Finally, great BBQ in the neighborhood. I went in for a nice simple dinner of a large brisket sandwich with a side of baked beans. Both were simply awesome. \n\nThe brisket was hot and fresh with a great smoke flavor. I added the spicy sauce which had a nice but not overpowering kick. Baked beans have a very tomatoey flavor and are good and not overly sweet.\n\nThe service was very friendly and helpful.\n\nIt was nice to see a steady stream of customers coming into this new location. Thankfully, I can put that Texas chain BBQ down the street away for good.</t>
  </si>
  <si>
    <t>great,nice,simple,large,baked,awesome,hot,fresh,great,spicy,which,nice,good,sweet.\n\nThe,friendly,nice,steady,new,good,</t>
  </si>
  <si>
    <t>YfUkBw0Z03n30UPg3F4ZgA</t>
  </si>
  <si>
    <t>Eku0XEnyUhDyw1CXadIagw</t>
  </si>
  <si>
    <t>Great owner-operated shop!\n\nDave and Mike are certainly about fixing vehicles and not upselling to questionable services, like one finds in so many other shops (especially the chains). Got my work done quickly, done well and at a great price. \n\nAlready planning on returning for the other wear and tear items that will need to be addressed soon.</t>
  </si>
  <si>
    <t>Great,questionable,many,other,my,great,other,that,</t>
  </si>
  <si>
    <t>zEkDP9LpHKiy8AQcHECc4w</t>
  </si>
  <si>
    <t>Style over substance. This restaurant has a lot of polish to it but it's missing a lot of details that would make it more enjoyable for the diner.\n\nThe menu is printed on a 6' tall mirror as you walk in. It's not easy to read the menu especially when the mirror is reflecting a dark background, like dark clothes that you're wearing. I went safe and just ordered the All American Burger and shared a large fries with Parmesan and herbs. Also ordered an iced tea.\n\nI was bummed that there weren't burger patty options on the menu, like bison, buffalo, turkey, etc. (If they were there I couldn't see them - see paragraph #2)\n\nWhen you get to the register to order, you do get a nice warm greeting and friendly service. However, you can't see the menu anymore and it's a bit frustrating. They have two monitors on the back wall showing random product images but those images don't seem relevant or captivating, and even seem washed out from either poor monitors or poor photography. I think they'd be better served by having menu panels where customers are used to seeing them vs. a picture of ripe tomatoes.\n\nI went to get my iced tea and found that they use Coke's bag-in-box Gold Leaf tea. So, it's \natural\ burgers and \formerly natural\ iced tea. I don't drink soda and I like good iced tea so I am dismayed when restaurants choose bag-in-box tea products vs one of the many quality fresh brewed products that are out there.\n\nThe burgers and fries came out in a timely manner with friendly service. The food was delivered on half sheet pans - one for my friend's hot dog (which was in a small paper tray), one for the fries, one for my burger. \n\nThe burger is tiny, like McD's Quarter Pounder sized. I'm not looking for a huge burger but this little 4\ bun looked even worse sitting on the acreage of an otherwise empty half sheet pan. The presentation was awful. The burger did taste good but for the size it was more like a $4 burger especially since it doesn't include a side of fries. The fries were good and worth ordering again.\n\nI want to like the place. It's nice with the open garage doors, the Big Ass Fan on the ceiling, the friendly service. But it seems that they put their money on the glitz of the project vs. on things that make dining better, and easier.</t>
  </si>
  <si>
    <t>that,enjoyable,tall,easy,dark,dark,that,safe,American,large,iced,bummed,patty,nice,warm,friendly,frustrating,back,random,relevant,poor,poor,ripe,my,iced,good,iced,dismayed,many,fresh,that,timely,friendly,half,my,hot,which,small,my,tiny,huge,little,empty,awful,good,more,good,worth,again.\n\nI,nice,open,friendly,their,that,better,easier,6,tea.\n\nI,two,tomatoes.\n\nI,one,one,one,one,4\,4</t>
  </si>
  <si>
    <t>u07eA4BFPZ0n_-v215ApeA</t>
  </si>
  <si>
    <t>gugN1sgyheBJ6aKtNcv_gQ</t>
  </si>
  <si>
    <t>My normal breakfast joint was closed today, so I gave this restaurant a shot since it's close to home. I came in about three years ago but I can't really recall why I haven't been back.\n\nFor me, I could frame the experience around the home fries. I was looking forward to nice griddle finished home fries. You know the ones - soft potato with a crispy brown\/black edge from the griddle top, with flavorful seasoning? Yeah, that's not what they do here. Instead you take cubed potatoes and throw them in the deep fryer, creating little square marbles that lack the texture and flavor of true home fries. Essentially, they are phoning in the effort on this part of the menu.\n\nService was friendly but ended on a sour note. I was her only customer yet it took five minutes to run my credit cards. Let's call it a minute to run the dirty dishes back to the dishroom, and then four minutes of chatting with a customer at the counter about cell phone plans. \n\nWith all of the great breakfast places nearby, including Joybus Diner and Perk, there's simply no reason to go back.</t>
  </si>
  <si>
    <t>My,normal,close,nice,soft,flavorful,deep,little,square,that,true,friendly,sour,only,my,dirty,great,three,five,four</t>
  </si>
  <si>
    <t>xm89j69fQgnhbiv9Qj8h0A</t>
  </si>
  <si>
    <t>UkfAqnFkOaFEOhNxhCREbQ</t>
  </si>
  <si>
    <t>Great service from Antonio! Antonio was prompt in communicating and was able to come by, check out my car and provide an estimate. He was able to remove all of the door dings on the doors and rear quarter panel. The door dings were all on the body crease too. I'm uploading to Yelp the before and after pics of the passenger door with approx 8 dings in it. There are still paint scratches, but those obviously can't be addressed with just dent removal. Great service and I'll use again!</t>
  </si>
  <si>
    <t>Great,prompt,able,my,able,rear,approx,Great,8</t>
  </si>
  <si>
    <t>IpSMP7LPA6GJTyswbAKhOA</t>
  </si>
  <si>
    <t>ihmSghXYrD3j1HUrhw1QDw</t>
  </si>
  <si>
    <t>Perfectly slotted between Raising Canes and Bush's - this chicken is just right. I went through the drive thru on my first visit. I like how you order with a person at the first window and not through a menu on a pedestal.\n\nThe service was friendly and efficient throughout. They obviously care about training and the customer.\n\nMost importantly, the chicken tenders were great. I got fried (they also have grilled) with fries. There's more breading than Canes and less than Bush's. Its just the right amount. Flavor was good and not too salty (Bush's was really salty). I like their variety of sauces and went with Sweet Sriracha and Creamy Garlic.\n\nI will be back.</t>
  </si>
  <si>
    <t>slotted,right,my,first,first,friendly,efficient,great,breading,less,Its,right,good,salty,salty,their,</t>
  </si>
  <si>
    <t>NgT7HEbrRim1Pj5TVkTndw</t>
  </si>
  <si>
    <t>KbLI0QELlAwbfDUVwo43DQ</t>
  </si>
  <si>
    <t>Cajun Yard Dog is a great restaurant. I had the fried catfish. It comes with jalapeÃ±o tartar sauce and two sides (of which there are many). I chose the mac and cheese and the sweet potato fries. For dessert, have the bananas foster. Awesome!</t>
  </si>
  <si>
    <t>great,which,many,sweet,two</t>
  </si>
  <si>
    <t>ataLvWigRr5aN-RirhNxqg</t>
  </si>
  <si>
    <t>nPzEkY4q41ajDv2cix5fvA</t>
  </si>
  <si>
    <t>Quaker Steak &amp; Lube is a great place to go for wings. I start with the onion rings served on a car antenna. The Thaiasian wings are my favorite. Not too hot, not too mild. Ask for them 'crispy'.\n\nQS&amp;L has outdoor seating, which raises them a notch on my scale. They serve good American fare at a mid-range price.</t>
  </si>
  <si>
    <t>great,my,favorite,hot,mild,outdoor,which,my,good,American,mid,</t>
  </si>
  <si>
    <t>nK2GJVKiq7n-F5e2sL__0A</t>
  </si>
  <si>
    <t>fzRxHv7XnnDqTmX25tVbJg</t>
  </si>
  <si>
    <t>Taco Mac serves quality food at a reasonable price. Try starting with the Queso Pollano. The Burrito Mac is huge. It comes complete with beef and refried beans and is topped with chili. The chili is very well done. Taco Mac's onion rings are thick cut. \n\nI enjoyed Taco Mac's outdoor seating. It overlooks a fountain at the South Park location. The portions are very generous. My wife and I packed most of our entrÃ©es to go. \n\nTaco Mac serves more than Mexican food. They are also known for Buffalo chicken wings and a large selection of micro-brewed beers. Sports fans will love Taco Mac. They have many large screen TVs with sports on inside. Definitely worth a visit.</t>
  </si>
  <si>
    <t>reasonable,huge,complete,thick,outdoor,generous,My,most,our,more,Mexican,large,micro,many,large,worth,</t>
  </si>
  <si>
    <t>wI0ldiQskuJiCOxSFBr-0A</t>
  </si>
  <si>
    <t>nEQFnHydeX2A3bRRDAKqQg</t>
  </si>
  <si>
    <t>Chuy's is a great Mexican restaurant. They serve Chile Rellenos, which are hard to find in the Charlotte area. Their guacamole is good. The chicken burrito was great. I had the Tex Mex sauce. The burrito was huge. I could not eat it all.\n\nIt can be hard to find good Mexican. Chuy's hits the mark with high quality food, then exceeds it with great atmosphere and attentive service.</t>
  </si>
  <si>
    <t>great,Mexican,which,hard,Their,good,great,huge,hard,good,high,great,attentive,</t>
  </si>
  <si>
    <t>HG6Jql2o9B0Gle4M-8nJgw</t>
  </si>
  <si>
    <t>jXHmmircEbhQmZjWDR1xIA</t>
  </si>
  <si>
    <t>Out of this world brunch! French toast, eggs, bacon and chocolate belgium waffles to order from the kitchen. The buffet continues with cheese, scones, fresh fruit, strawberries, cantaloupe, watermelon and a salad bar. They also have Swedish meatballs. Have dessert including coconut macaroons and apple strudel. Hot coffee, great service!</t>
  </si>
  <si>
    <t>French,fresh,Swedish,Hot,great,</t>
  </si>
  <si>
    <t>lUzmJKR_Sduf0jYa-4-yGg</t>
  </si>
  <si>
    <t>o3FK92uByBosvy3T6UV14g</t>
  </si>
  <si>
    <t>I had an awesome time at the Moonrise Brunch last night! There was a great group of people there. \n\nI enjoyed the Ahab Lament, which is a spiced rum drink with pineapple and bitters. Two was all I needed. The Bar Tenders were fast, friendly and offered a strong pour.\n\nThe food was tapas style. My favorites were:\n\n* Bacon Biscuit Slider with Orange Jalapeno Marmalade and Cream Cheese Boom! \n* Chorizo, Egg and Pimento Cheese Taco \n* Pain Perdu with Blueberry Compote\n\nI added the 'Boom!' up there for effect. Their spicy tacos hit the spot too. Chef was very active, out on the floor. He made a couple of dishes off the menu which makes the experience all the more enjoyable. \n\nDid I mention the people? Lots of fun people there hanging out. We piled in a long tall table in the middle of the room and sat on bar stools. I stood half the time too.\n\nThe Moonrise Brunch has three critical elements that make for a great night: tasty food with variety, strong drinks with lightning fast service and a great group of people that want to hang out and have fun! \n\nHighly recommended!</t>
  </si>
  <si>
    <t>awesome,last,great,which,fast,friendly,strong,pour.\n\nThe,My,Their,spicy,active,which,all,enjoyable,fun,long,tall,half,critical,that,great,tasty,strong,fast,great,that,Two,three</t>
  </si>
  <si>
    <t>HghjskzBgZ3McnaFrMNxRg</t>
  </si>
  <si>
    <t>owjS04hpDA-XExecvsU0OQ</t>
  </si>
  <si>
    <t>Toast is a great restaurant! My breakfast favorite is the Egg &amp; Cheese Sandwich, with 'city ham', American cheese on an English muffin. The portion is very generous. \n\nThe Stuffed French Toast is tasty too. You can get a variety of favors. I always order the raspberry stuffing. \n\nFor lunch, I get the Ham &amp; Cheese Melt - which is nothing short of awesome. Try it! \n\nToast will become one of your haunts too. Highly recommended!</t>
  </si>
  <si>
    <t>great,My,American,generous,tasty,which,short,awesome,your,one</t>
  </si>
  <si>
    <t>Gzi8y4kP55rbTtraDCjd9Q</t>
  </si>
  <si>
    <t>griaXyJ5wHHCuRQPmpirgw</t>
  </si>
  <si>
    <t>Great food! The cheeseburger was hot and juicy. I opted for the onion rings. Gotta have an ice cream code too!</t>
  </si>
  <si>
    <t>Great,hot,juicy,</t>
  </si>
  <si>
    <t>_SrDrayRfk6NlzSmgu4xbw</t>
  </si>
  <si>
    <t>ER0rUoLqAJQ2Mlv2_GnwyQ</t>
  </si>
  <si>
    <t>I ate here opening night. The service and food preparation were flawless. We started with the nachos, with chili on the side. The serving was large. We had 3 people in our party. We made it about 80% through. I ordered the pub burger. It came with thin fried onion rings, bacon and a sauce that pulled it all together. Again, large portion in a good way. I also tasted the grilled salmon. It was good quality, prepared just right. I may order that next time. We sat at the outdoor bar, which has a view of the lake. They have a huge selection of beer but you know that. Come hungry!</t>
  </si>
  <si>
    <t>flawless,large,our,thin,that,large,good,good,next,outdoor,which,huge,hungry,3,80</t>
  </si>
  <si>
    <t>ljlzKewdzpz_wVBMsRCQaA</t>
  </si>
  <si>
    <t>xRs4aFJGAT8eO86pIZ362Q</t>
  </si>
  <si>
    <t>Bruce Julian is my 'go to' clothier. I started by purchasing beautiful hand-stiched suits from him. When I returned to work, many people noticed and asked where I bought them. I referred them to Bruce's website and word spread.\n\nI like the selection at Bruce's. I am conservative and want to grow and become more fashionable. Bruce has given me advice over the years to work towards that goal. He has a wide spectrum of clothes to choose from.\n\nWhen I changed employers, I needed to adapt to the new environment. A quick visit to Bruce's did the trick. I described the dress code. He pulled out options smoothly and efficiently. I was able to select clothes, try them on and get them sized quickly.\n\nBruce's offerings change continually. I stop by periodically to see what new clothes have arrived. I rarely leave empty handed. No need to refresh my wardrobe. Visits to Bruce's take care of that.\n\nBruce is also a great gent, someone I enjoy seeing and talking to. Yes, I come in for the company too.</t>
  </si>
  <si>
    <t>my,beautiful,many,conservative,fashionable,wide,new,quick,able,sized,new,empty,handed,my,great,</t>
  </si>
  <si>
    <t>owlBXpLuauT017-qbtJcNg</t>
  </si>
  <si>
    <t>Yt79ZSMVv31Y5fm2fRchQQ</t>
  </si>
  <si>
    <t>I've had to take Valley Metro (bus) a few times and it has pretty much always worked out well. The buses have always been on time and are clean. The web site is good and let's you view the bus schedules and plan your trip.</t>
  </si>
  <si>
    <t>few,clean,good,your,</t>
  </si>
  <si>
    <t>QvX98zAwzApHpCHaEPIJeQ</t>
  </si>
  <si>
    <t>vFlAJDKo7sDIPLrDRFzHIA</t>
  </si>
  <si>
    <t>I was considering buying a used car that was selling as-is. It had some minor body damage and some areas that looked like they needed painting. I wanted to get an idea of how much it would cost to fix these things before I bought the car.\n\nBased on the Yelp reviews I called the shop and was told I could stop by anytime to have someone take a look at the car.\n\nWhen I got to the shop someone helped me right away (the owner I think) and he said the body damage was indeed minor and didn't really need to be repaired. And as for the areas that I thought needed painting, he said that a detailing place could remove the marks\/stains and that the car didn't need painting.\n\nI really appreciated the prompt service and honesty. If I ever need body repair work I will definitely go back.</t>
  </si>
  <si>
    <t>that,minor,that,much,car.\n\nBased,minor,that,prompt,</t>
  </si>
  <si>
    <t>6aBo4iuepq2Nrg5GZUaqYA</t>
  </si>
  <si>
    <t>xZfMtJYFOvN-kv_w1rVrFg</t>
  </si>
  <si>
    <t>The doctor who \examined\ me seemed utterly bored to be there. He just sat in a chair and gave me commands to move. I had xrays and an MRI and based on our conversation I don't think anybody even reviewed them. I waited weeks for an appointment, had xrays and an MRI, and then he spends like two minutes with me and looks like he's rather be having a root canal the entire time.\n\nAfter he left the examination room I thought my appointment was over and I gathered my things and headed to check out. When I got to the desk to check out, they asked me for my paperwork and I said I didn't have any. They scolded me and told me to go back to the examination room and wait for someone to come in with some paperwork. Nobody every told me to wait in the examination room after the doctor left. It was weird.\n\nI was sent to physical therapy and I think they really do try there. There was one physical therapists and a bunch of assistants. The first time you go you work directly with the physical therapist and get evaluated. After that, you work with a physical therapy assistant who might be working with 2 or 3 other patients at the same time. I've seen this at other physical therapy practices, so it's not unique. Gone are the days of one on one physical therapy appointments, let alone with a physical therapist.\n\nI would go to physical therapy again at the CORE Institute, but I wouldn't see a doctor there again.</t>
  </si>
  <si>
    <t>bored,our,entire,my,my,my,physical,physical,first,physical,physical,other,same,other,physical,unique,physical,physical,physical,two,one,2,3,one,one</t>
  </si>
  <si>
    <t>K3Ca7KQZTrQZYS4tycmpbg</t>
  </si>
  <si>
    <t>38tScZkvRLoa5h-wNPyjkw</t>
  </si>
  <si>
    <t>We had a small roof leak earlier this monsoon season and we called a number or roofers about getting the roof repaired. We soon learned that most of the big companies send out sales guys (instead of repair estimators) and they don't want to repair the roof leak, but want to sell you an entire new roof or re-paper the entire roof. And Scott Roofing was no different. \n\nThe guy arrived on time. And we showed him where water was leaking inside the house. He proceeded to take out brochures on new roofs and new roof tiles and tell us that financing was available. All this without even getting on the roof. We started to push back and he said that we might not need a new roof, but he'd be better able to tell once he got on the roof and inspected it. At that point we decided we didn't even want him on the roof and wouldn't let him get up there.\n\nI'm giving this company two stars because he did arrive on time. And because if you wanted a new roof, you might want to hear them out. But be wary if you're calling for a roof repair.</t>
  </si>
  <si>
    <t>small,most,big,entire,new,entire,different,new,new,available,All,new,able,new,wary,roof,two</t>
  </si>
  <si>
    <t>dhk_56VagK3W6gbAT2TDuA</t>
  </si>
  <si>
    <t>UkR543LGHcVdmmAmnw0qAg</t>
  </si>
  <si>
    <t>Bees were swarming near the water meter box at the street. We called the main number and was asked to leave a message and someone would call back in 5 minutes or less. Sure enough, they called back right away. We explained the problem and he said someone would be here within the hour. Someone arrive in more like 30 minutes! The guy was friendly and explained the treatment process and what to expect the bees to do over the course of the next few hours. The bees appear to be gone. Many thanks to the BeeKeeper!</t>
  </si>
  <si>
    <t>main,less,more,friendly,next,few,Many,5,30</t>
  </si>
  <si>
    <t>BVp2dY3Oi0lhWBfqxNp2Jw</t>
  </si>
  <si>
    <t>Q6cXv-vSHlM65ALCpB-afg</t>
  </si>
  <si>
    <t>We've seen Dr. Discont for years and recently have been seeing Dr. Andrews because Dr. Discont was booked.\n\nThis is a busy office, but a live person always answers the phone. The front desk staff seems to have it together more so than many offices these days and is very polite.\n\nThe appointments seem to run pretty much on schedule. They have xray equipment there which is really nice. Once you're in with the doctor, they take their time with us and we never feel like they are rushed to get to the next patient. I feel that the focus of this office is on practicing medicine\/treating patients, versus running a business. \n\nHowever, with that said, it dawned on us the last visit that every time we go there they try to sell us something that is not covered by insurance (brace, lotions, supports, etc.). There is some convenience to being able to buy the supplies at the doctor's office and they aren't usually drastically marked up. But you may want to skip purchasing the extras to see if you really need them.</t>
  </si>
  <si>
    <t>busy,live,front,many,polite.\n\nThe,xray,which,nice,their,next,last,that,able,</t>
  </si>
  <si>
    <t>uCPmVVj9pVVI5JCqmKXH5Q</t>
  </si>
  <si>
    <t>ypF6t8fcEV8f_B4IMfH93Q</t>
  </si>
  <si>
    <t>We needed to replace our 20 year-old central heating\/air system. We had several companies come out for estimates. All estimators except for Wolfgang's just quoted us based on our existing system, and sent quotes without presenting any other information. But John from Wolfgang's came out and actually sized the system (I think it's called an HVAC load calculation) for the house. He also walked us through several system options, and he'll go into as much detail as you want, and left us with a nice chart\/price sheet of systems to consider.\n \nWe decided to go with Wolfgang's. You have to make a 50% down payment to get on the schedule, with the remainder due at installation. They were busy so we had to wait about 10 days for the installation.\n\nThe two-person installation team (Khris and Cody) arrived on time and was respectful of the property. We liked that they put on booties whenever they were in the house. I had a few questions and concerns during the installation and they were happy to answer my questions. The installation took about 8 hours. And before they left they cleaned up everything inside the house and at the attic access in the garage.\n\nAbout a week later John came back to look at\/check the installation and answer any questions we had.\n\nSo far everything is good and we're happy to be ready for the summer heat.\n\nWolfgang's is a certified Trane dealer\/installer and I think that is all they sell.</t>
  </si>
  <si>
    <t>our,old,central,several,our,other,HVAC,several,much,nice,due,busy,respectful,few,happy,my,attic,good,happy,ready,certified,20,50,10,two,8</t>
  </si>
  <si>
    <t>dxxPiURrhiGDTO0V3qI9BQ</t>
  </si>
  <si>
    <t>OcrwrRr5-9eTygT7jjEY8Q</t>
  </si>
  <si>
    <t>This review is about \patient ordered lab tests.\ I went to the Frye Road location and had about $200 of lab tests performed.\n\nI went to this location as a walk in and it took about 1.5 hours. When I walked in there was a woman at the desk (who appeared to be doing nothing) who told me to sign in, go sit in the waiting area, and someone would call me back up to register. About 30 minutes passed. The woman assigned to the desk never helped anyone. It was always the people drawing blood that would check people in. After signing in it took another 30 -40 minutes before I was called back, and then finally I was called back.\n\nAs I was driving home I remembered something that the woman checking me in said and I thought there might be an error on my lab paperwork. When I got home I tried to call the center to make sure my paperwork was okay. The number went to an automated recording that told me to call another phone number, and when I called that other number, I got another automated recording telling me to call the first number. I then spent about 30 minutes on the web site trying to find a phone number where I could talk to a human being and was unable. \n\nSo the next day I drove back down to the center to discuss my paperwork. I told them about my experience and how disappointed I was that I had to take more time off from work to drive there to ask a question that could be handled easily over the phone. They said I was calling the wrong number to contact someone (the number on my receipt) and they gave me a  business card with a number I could call supposedly to get directly to them. I also asked when my results would be in and they said 2 - 4 days and gave me another business card with a number I could call for my test results. \n\nOn my way out I noticed a sign with the phone number of office manager at that location, and took down the info so I could call her and share my experience.\n\nWhen I got home I looked at the card with the number that was supposed to get me directly to the Frye Road location and it was the same number that was on my receipt and leads to an automated recording. The second number they gave me for test results leads to a voice mailbox where the person doesn't identify their name or that they are with Sonora Quest. The message says just to leave your name and number and someone will get back to you \in most cases\ by the end of the day. So then I called the office manager at the Frye Road location where I got voice mail again. I left a message and 4 days later I have yet to get a call back from her. And I have yet to get my test results.\n\nMy next step is to drive to the Tempe headquarters where you supposedly can get your results. I can't confirm this because there is no phone number where you can talk to a human.\n\nIf that fails I will contact my credit card company to stop payment for the lab work.\n\nI've used Sonora Quest through my doctor's office before without problems. But it's an entirely different story when you try to use the patient-order lab tests.</t>
  </si>
  <si>
    <t>that,that,my,sure,my,okay,that,other,first,human,unable,next,my,my,disappointed,more,that,wrong,my,my,my,my,my,that,same,that,my,second,their,your,most,my,next,your,that,my,my,different,patient,200,1.5,30,30,30,2,4,4</t>
  </si>
  <si>
    <t>Vu641FmSuZcUBI8PymYRIg</t>
  </si>
  <si>
    <t>You can go directly to the Talking Stick Resort Arena and buy tickets at the ticket office and avoid all the add-on charges from places like ticketmaster. We saved about $20\/ticket by doing that about a week before the show. The ticket office entrance is at First St. and Jefferson and during the week there's metered parking on First Street right in front of the building.\n\nOn the night of the concert we used the drop off\/pick up curb on Third St. just south of Jefferson.  And from there it was just a few steps into the arena. When we went in they scanned our tickets and we had to walk through a metal detector.\n\nThere were a lot of beverage and food vendors. They definitely sold beer, but I'm not sure about wine or liquor. The prices were pretty steep - 6.50 for a bottle of water. And more for a soda.\n\nWe had relatively cheap seats but the view to the stage was excellent. The seats were tight\/small. We also noticed that there was handicapped seating\/accommodations. Some seats were reserved for handicapped and there were several concert goers in wheel chairs in the floor seating area. \n\nThe restrooms were big enough to handle the large crowd. We thought for sure we'd have to wait in a long line at intermission, but we were able to walk right in. The stalls are very spacious, too.</t>
  </si>
  <si>
    <t>all,few,our,sure,steep,more,cheap,excellent,handicapped,several,big,large,sure,long,able,spacious,20\/ticket,6.50</t>
  </si>
  <si>
    <t>QwHdwLpyhG03LyZSdbWxPg</t>
  </si>
  <si>
    <t>877hNH09ULfS3QDkDxXlAg</t>
  </si>
  <si>
    <t>Had to make a few trips there to make some copies. A machine was always available. The staff was friendly. Although smaller, this is a much friendlier location than the one at Chandler and Dobson. There's also a Starbucks right next door :)</t>
  </si>
  <si>
    <t>few,available,friendly,smaller,friendlier,next,one</t>
  </si>
  <si>
    <t>JHXpToOwlnTAQM3FDmihPg</t>
  </si>
  <si>
    <t>-c_t-8ORqOZBuKE-jdY8aQ</t>
  </si>
  <si>
    <t>wjLgM9Ybe5shoUPRrGMmsQ</t>
  </si>
  <si>
    <t>So...I have never made it in here for their famous brunch, because it always looks so darn crowded, with a super long wait!  Regardless, I have had their food at any number of events, and it never ceases to amaze!  In addition to eating in at their charming location, talk to them about catering if you want your event to be really remembered.  A high number of vegan and vegetarian options, in addition to those with meat.  These gals are truly accommodating.</t>
  </si>
  <si>
    <t>their,famous,crowded,long,their,their,charming,your,high,vegetarian,</t>
  </si>
  <si>
    <t>9Fxp3dGDiGOoKLnTT2P2ZQ</t>
  </si>
  <si>
    <t>MWmzRP7YYt1vufeiCwZzQw</t>
  </si>
  <si>
    <t>I am so glad this place exists!  When I need a special gift or something to cheer up a discerning, hard-to-please friend, I stop here.  Whether it's things you remember from childhood, like Teaberry gum, or your semester abroad, like everything Cadbury and Kinder chocolate and Ritter Sport, or something totally different, like chocolate with chipotle or wasabi or bacon (!!!) inside, this place seems to have something for everyone.  Love!</t>
  </si>
  <si>
    <t>glad,special,hard,your,different,</t>
  </si>
  <si>
    <t>LT1JOmpbV3rpl6WkwFRZkA</t>
  </si>
  <si>
    <t>7PRse3yCQbEprAj1DWrEQQ</t>
  </si>
  <si>
    <t>I've been here a couple of times, each time finding the food unbelieveably delicious!  The last time I had the linguini ai frutti di mare, a seafood dish with saffron cream sauce.  \n\nThe feeling in this petite restaurant is one of low-lit intimacy, perfect for a cold evening, close to your friends or date.  Now that they accept credit cards, you don't need to let your forgetting to stop at an ATM hinder your enjoyment of the delicious starters, desserts, etc.</t>
  </si>
  <si>
    <t>delicious,last,linguini,saffron,petite,low,perfect,cold,your,your,your,delicious,one</t>
  </si>
  <si>
    <t>OQZNkOk6V9PIjHRejPU3ng</t>
  </si>
  <si>
    <t>sc__kdcFV4IcNTfBx1707w</t>
  </si>
  <si>
    <t>To all the haters: Obama ate here while on the campaign trail (Strip District location), and liked the pancakes so much, he asked Pamela to come down to the White House and make hundreds of them for the Memorial Day breakfast!\n\nhttp:\/\/www.post-gazette.com\/pg\/09145\/972563-46.stm</t>
  </si>
  <si>
    <t>all,</t>
  </si>
  <si>
    <t>puqQQrmcqM0-mcAnTQjf5A</t>
  </si>
  <si>
    <t>2f90tMt0SFkwBJ6exobY3Q</t>
  </si>
  <si>
    <t>Previous posters have done a lot to explain why this place rocks. HOWEVER, in spite of its crucialness, I found myself going there less and less often, and I say this knowing that it sounds totally weak, because I couldn't deal with the smoke. (I know I am not the only one.) Sure, it's a dive bar, but we all know that it was pretty next-level here. But this has all changed with the implementation of a new ventilation system that actually led to my going home on Friday night wondering whether they had banned smoking there, because I hadn't noticed any smoke.  They did not ban smoking. All Hail Gooski's!</t>
  </si>
  <si>
    <t>Previous,its,weak,only,next,new,that,my,one</t>
  </si>
  <si>
    <t>t4c_XeQySiI1RO-kAFodSQ</t>
  </si>
  <si>
    <t>VSNUFYBQ_wOFmRXZ8SeQ4w</t>
  </si>
  <si>
    <t>I like this place even more since a recent visit showed me that their candy aisle is now enormous, and offers very good prices (better than those of another certain candy store close by!) on sweets from Poland as well as other places, including brands such as Milka and Kinder.</t>
  </si>
  <si>
    <t>more,recent,their,enormous,good,better,certain,other,such,</t>
  </si>
  <si>
    <t>LsndwW9fBP6HnWg03qRNwQ</t>
  </si>
  <si>
    <t>XItYW5ul3OW_AqpT2nDbBQ</t>
  </si>
  <si>
    <t>I like this place, though I don't feel as excited about it as I do Point Brugge.  Went in on a recent Saturday night at about 8:30, were told there would be an hour-and-a-half wait, and waited about 45 minutes.\n\nOn this trip I focused on trying all of the things that were new on the menu.  We got the poutine, which could hardly be anything but delicious with those fries and cheese curds from Arsenal Cheese in Lawrenceville.  I also had the garlic soup, which I was really excited about, but didn't love.  The soup was monotonously starchy, with little to break it up or add interest, and even the cheese on top failed to excite.  We finished with a large order of the mussels, the new spicy Creole preparation with andouille sausage, peppers, onions, celery and crumbled Maytag Bleu.  These were very good, though I am sure I will order my traditional white wine order next time. Ah, we are creatures of habit!  \n\nThe decor is, true, sterile and, ok, a bit bland, but in a clean, modern way, I thought.  It's hard not to compare this to such a memorable predecessor, and it's not exactly the same, true, but this is still a fine restaurant and worth a visit.</t>
  </si>
  <si>
    <t>excited,recent,that,new,which,delicious,garlic,which,excited,starchy,little,large,new,spicy,good,sure,my,traditional,white,next,true,sterile,bland,clean,modern,hard,such,memorable,same,true,fine,worth,8:30,45,minutes.\n\nOn</t>
  </si>
  <si>
    <t>fpVxYrlL77F-a8s6JIej4w</t>
  </si>
  <si>
    <t>jHorbim1upMIE1zuQKrqrA</t>
  </si>
  <si>
    <t>Why is it so quiet in here?  I mean, don't get me wrong, having a respite from the press of people at the Brillobox or the Cantina is appealing! but I'm surprised that more people don't stop in.  What's better than getting delicious local brews from East End Brewing Company, artfully mixed drinks, delicious organic bites, (and POUTINE), all while you have a choice of comfortable inside or outside seating and Billie Holiday plays?</t>
  </si>
  <si>
    <t>quiet,wrong,surprised,more,better,delicious,local,mixed,delicious,organic,comfortable,outside,</t>
  </si>
  <si>
    <t>pOlP7vfii6ORJ8xiMzvGfg</t>
  </si>
  <si>
    <t>yOM-OLQExaKHdrHRIfcBKQ</t>
  </si>
  <si>
    <t>I love the food here and just visited a few days ago, but Groupon just notified holders of outstanding Groupons that this place has closed. It seems so sudden and I'm really bummed out about it.</t>
  </si>
  <si>
    <t>few,outstanding,sudden,</t>
  </si>
  <si>
    <t>9mW9_gCLtiQEpAWtAbtGIg</t>
  </si>
  <si>
    <t>z15C-dJodOlPO8bMBl6F8g</t>
  </si>
  <si>
    <t>We went here recently to celebrate a friend's birthday. This place is cool and has a lot of potential. I appreciate their inventiveness and general commitment to quality materials.  The cocktails are top-notch and the selection of spirits is broad. We did a lot of sampling from the menu and pretty much everything we ate was delicious. The only awkward part of the tapas-style menu is that we had no clue how much food to order. Don't get me wrong, the staff was helpful and did not mind when we ordered additional items after our first batch -- it seems that's what's expected -- but it just made us feel a little adrift in the menu, not really understanding how large the portions were and how many things we should decide on.  It probably does a brain good to periodically reevaluate what constitutes a meal.  On a logistical note, the menu changes all the time, and different members of our party had different versions of the menu. The server did not seem extremely concerned when we informed her of this. Luckily, no one tried to order anything that wasn't actually available that day. We liked everything we ordered. I've already returned once for cocktails at the bar. Also, as far as dessert goes, get the olive oil cake if they have it that day! One of the tastiest desserts ever!</t>
  </si>
  <si>
    <t>cool,their,inventiveness,general,top,broad,much,delicious,only,awkward,much,wrong,helpful,additional,our,first,little,adrift,large,many,good,logistical,all,different,our,different,concerned,that,available,olive,tastiest,One</t>
  </si>
  <si>
    <t>Gwr6UnhhJuSk_DbOA0M6aA</t>
  </si>
  <si>
    <t>bHaeNpSaM4uJgJFMaCJ_wQ</t>
  </si>
  <si>
    <t>I thought that opening night would be packed at the new Canal Restaurant.  This is the first Restaurant to open up at Jennifer Croll's and Fred Unger's concept Southbridge\/Mix Shops.  I was wrong...The restaurant was no busy maybe over the course of being there for about two hours they had sat 10 tables.  The lack of patrons was due to a \soft opening\.  What is with Scottsdale and all of these \soft openings\?  This is why the majority of restaurants go out of business.  \n\nBack to the review:  Walking into Canal, the place had a swanky feel...walking through the bar section to get to the hostess you can see the large white glass wall with pictures constantly changing and you walk past the catwalk...this will be used for fashion shows once the shops are opened.  I sat down to look at the wine menu, and this was done \scrapbook style\.  I found this to be a bit tacky.  Apparently, the staff had made this wine book on there own.  It would have been nice for a private restaurant, but for a new swanky restaurant here in Scottsdale, it just looked terrible.  I ordered a Malbec and my friends had the Adult lemonade.\n\nThe food menu looked fantastic, I was equally excited to try the food.  My friends and I ordered: Ahi Three Ways, House-made Parmesan fries, Ahi Nicoise; and the Grilled Cheese &amp; Soup.  \n\nOne word: YUMMY!!!  Everything was fantastic...flavorful, nice portions..Chef Beckett has really done well in his new kitchen. With time this new eatery will only get better...with their patio under construction and the mix shops, Canal will be a great place for food, fun and fashion.</t>
  </si>
  <si>
    <t>new,first,wrong,busy,due,opening\.,large,white,tacky,own,nice,private,new,terrible,my,Adult,lemonade.\n\nThe,fantastic,excited,My,Parmesan,fantastic,flavorful,nice,his,new,new,better,their,great,two,10</t>
  </si>
  <si>
    <t>KN-L0dfORpst59AFc5uOYg</t>
  </si>
  <si>
    <t>Svsud1uD0I_KcZpSATmgkA</t>
  </si>
  <si>
    <t>This place is great for breakfast.  Always consistent food, friendly wait staff and always a line.  Fresh squeezed OJ, good pancakes and don't forget about the egg!  You can get your eggs just about anyway you want.  For a fast inexpensive option for breakfast, I go to the Good Egg.  With multiple locations throughout the valley I am sure that there is a Good Egg near you.</t>
  </si>
  <si>
    <t>great,consistent,friendly,good,your,fast,inexpensive,multiple,sure,</t>
  </si>
  <si>
    <t>7Go-Jjv0u3sz6n4uQARHsw</t>
  </si>
  <si>
    <t>PRz-0bPh1FdszZqt9uq4sQ</t>
  </si>
  <si>
    <t>First time to Scottsdale Stadium to watch a spring training game.  (My actual first time at the stadium was in 2006 to see the USA vs South Africa in the World Baseball Classic)\n\nSO MUCH FUN!!  First of all there is nothing better then on a sunny warm day to be outside having a hot dog and beer watching a ball game!  The stadium is a nice venue.  I am not a fan of the SF Giants, but it was fun watching Barry Zito get killed in the first by his former team!!  \n\nCan't wait for more games this month!! Here comes the spring!</t>
  </si>
  <si>
    <t>First,My,actual,first,better,sunny,warm,hot,nice,fun,first,his,former,more,2006</t>
  </si>
  <si>
    <t>rIwmrjm7oQXa3ok5e-KAhQ</t>
  </si>
  <si>
    <t>KZvG9gUOMnbCFjzN1JTREQ</t>
  </si>
  <si>
    <t>Easter Brunch I spent on the patio of Ristorante Tuscany @ JW Marriott Desert Ridge.  They of course did not have there traditional menu, but a prix fixe menu for the brunch since they are not typically open on Sundays.    Sitting on the patio over looking a large water feature with lush greens and beautiful blue skies, almost made one feel as if they were not in a desert.  Claudio and Juleen were taking care of us this day and I have to say...they were fantastic!!  Personal and friendly, they never let the Proseco stop flowing!!  \n\nThe meal began with a buffet of Antipasto...so many different cheeses, salami's, prosciutto, figs, grilled vegetables, salad with dates (it was like I was home having Easter dinner at my Mom's).  I choose the salmon appetizer off the menu as well as the crab cake benedict (Claudio also  brought a piece of the lobster and caviar strata for the table to share)  The Salmon was done perfectly with a little dijon sauce it was enjoyable.  I tried my friends flat bread with mushrooms and this was also delicious.  It was amazing that it was an appetizer as  it was a whole rectangular pizza.  The crab cake benedict was a bit salty for my tasting.  However the lobster and caviar strata was fantastic!  I also tried the Kobe beef and mushrooms...delicious.  And the Proseco was still flowing.\n\nDesert was served in the wine cellar.  And of course I had to try a little of everything!  \n\nWhat I did truly enjoy was that this was a slow dining experience.  They did not rush you and actually let the food digest before another course was presented.\n\nA beautiful setting.  Fantastic people taking care of you. And of course delicious food.  What other better way to spend a Sunday for brunch.</t>
  </si>
  <si>
    <t>traditional,fixe,open,large,lush,beautiful,blue,fantastic,friendly,many,different,my,little,enjoyable,my,flat,delicious,amazing,whole,rectangular,salty,my,fantastic,delicious,flowing.\n\nDesert,little,slow,beautiful,Fantastic,delicious,other,better,one</t>
  </si>
  <si>
    <t>fN1qEJU6C6d08vlk_1wwxA</t>
  </si>
  <si>
    <t>DymZ5vpm7vkSsR__-4sflw</t>
  </si>
  <si>
    <t>I must say that I have been excited to go to Roka months ago when i learned that it was coming to Scottsdale.  I have friends in London that really like the place...So I finally had the opportunity to go to  Roka Akor last night... I walked in and it is beautifully decorated.  The smell from the Robatayaki grill,was a bit strong (yes, I am suffering from allergies) but I manage and find the place quite enjoyable.\n\nThe bartender gave us tastings of the fresh sochu  infused cocktails...Lime, pineapple, raspberry and honeycomb.  Honey comb was my favorite!  \n\nWhat I liked was the small plates enough to share and to give you a taste of the food.....But I must say a little disappointed with the food.  Maybe I had too high of an expectation.  \n\nHere is what we had:\n\n- Lobster and Abalone dumplings - good, but i found the Abalone to be a bit chewy.\n- Calamari- tasty but a bit over fried...didn't get the flavor of the squid.  \n- Robata grilled eggplant - DELICIOUS!! \n- Tuna Tartar - SO good I loved the raw quail egg and caviar and how they made me mix it together. One tiny cracker accompanied the dish. A bit overpowering with the mustard...and it took 30+minutes to come to the table \n- Soft Shell Crab roll - okay, I liked that they used Kimchi in the roll, and it didn't overpower the roll.\n- Black Cod - this was yummy, but there is a place down the street that i find there black cod to be a bit better.  I did like the presentation!\n\nI am not sure if I am being hard on Roka Akor, maybe I was just so excited to get there and reading everyones reviews...I know that I will be going back.  I really enjoyed the atmosphere and I would like to visit on the weekend and try some more food and have a sochu!</t>
  </si>
  <si>
    <t>that,last,strong,fresh,my,favorite,small,little,disappointed,high,good,eggplant,\n-,good,raw,caviar,tiny,\n-,yummy,that,black,sure,hard,excited,more,One</t>
  </si>
  <si>
    <t>ZN4jwp8KeMg2V6d7iMnWhw</t>
  </si>
  <si>
    <t>SN5r_mlySBoAGVzXD6K0qA</t>
  </si>
  <si>
    <t>2 words - Not impressed!\n\nIt has been three years on my quest to find great Italian food here in the valley.  Being Italian and from North New Jersey it has been quite a challenge.  So you could imagine the excitement when 2 of my very dear friends have been raving about the Amarone....stating the best Italian restaurant they have found in AZ.  I was extremely disappointed. \n\nAs I walked in i quickly noticed how beautifully decorated the restaurant was.  We sat at the bar.  The place was packed, so I quickly thought my friends must be right.  This place must be a gem.  Bartender was nice...didn't go out of his way.  The menu was a bit expensive. \n\n$3.50 for a coke!!!  That is a bit much!\n\nMy friend got pizza ($18) and I penne alla vodka ($15).  I had to ask for extra sauce as the pasta was VERY dry.  And to be honest....possibly one of the worst dishes of penne vodka I have had.  No flavor!  And the pizza was ok, BUT for $18 I was expecting fantastic.  \n\n2 of the waiters came over to talk with us and I felt them to be a bit creepy.  I think they just came back from a cigarette break, but I thin they were smoking something other then a cigarette.  \n\nNot one of my favorite.  What I have learned is that if I want great Italian food....I am just going to have to continue making myself!</t>
  </si>
  <si>
    <t>my,great,Italian,Italian,my,very,dear,best,Italian,disappointed,my,right,nice,his,expensive,much!\n\nMy,extra,dry,honest,worst,ok,fantastic,creepy,other,my,great,Italian,2,three,2,18,15,one,18,one</t>
  </si>
  <si>
    <t>0An00Zc1LX7Bia6Xji841g</t>
  </si>
  <si>
    <t>_n3w5BK4-k7iXCWifCjUZg</t>
  </si>
  <si>
    <t>SUPER FUN!!!  It was my second time going to this small divey type bar...and I really love it!   I went with 6 friends to watch the Cardinal game on Saturday.  This place is laid back and adorable as it feels that you have just spent the day skiing in Aspen and now it is time to enjoy a cocktail or 2 with friends.  Very inexpensive, yummy food, great large TVs, pool table couches and yes even a faux fireplace!  I love the antler chandeliers and the moose head over the front door.  Ask for Casey....he is a great waiter and will take care of you!</t>
  </si>
  <si>
    <t>my,second,small,adorable,inexpensive,yummy,great,large,faux,front,great,6,2</t>
  </si>
  <si>
    <t>UW6FLNcTOpZsaI78magK2w</t>
  </si>
  <si>
    <t>Ff5zsEehgK5b9mo_Jz5yFA</t>
  </si>
  <si>
    <t>Do you hate shaving as much as I do? Do you find waxing too painful and expensive every 6-8 weeks?  Well I have the answer for you!!!  Go see Cindy Semerdjian at Cosmetic Laser Solutions.  I was introduced to Cindy through a friend AND NOW I AM HOOKED!!!   Not only do I no longer have hair, it is very inexpensive!  How much did it cost for you to get waxed...what would you say if I told you for a few dollars more the hair would be gone...PERMANENTLY!   \n\nCindy offers a free initial consultation.  A few prices that I have experienced on a per session basis is: underarm - $100 ; bikini (brazilian) - $100; full leg (both) - $250.\n\nI highly, highly recommend going to see Cindy!  Tell her Jillian sent you!    \n\nSo get started today to get ready for summer!</t>
  </si>
  <si>
    <t>painful,expensive,inexpensive,much,few,more,free,initial,few,that,brazilian,full,her,Jillian,ready,6,8,100,100,250.\n\nI</t>
  </si>
  <si>
    <t>Yw1RtxFb2ETHr71mYIeTUg</t>
  </si>
  <si>
    <t>wOIh5bvOsSv1zcRrX6A8Lw</t>
  </si>
  <si>
    <t>I was there last night for a private Christmas Party of a friend of mine and it was my first time at the restaurant.  I have to say, I am so looking forward to going back!  The food was amazing!  I had the French Onion Soup and the pan roasted free range chicken breast.  So delicious!!!  And then for dessert was this amazing peanut butter torte....The band that was playing was great.  I wish this wan't so far from my home as I would make it a regular spot!</t>
  </si>
  <si>
    <t>last,private,my,first,amazing,French,free,delicious,amazing,that,great,my,regular,</t>
  </si>
  <si>
    <t>n2IJddR6BCQcMR68zi9zHg</t>
  </si>
  <si>
    <t>flE7Sn2JGs0n3SAtaep6Zw</t>
  </si>
  <si>
    <t>I have to be honest, my experience there yesterday was less then desirable.  I was irritated by the way the hostess handled herself.  She is just a nasty individual with zero customer service and the manager was exactly the same.  My friends and I go often and for these 2 women to be nasty to my group is unacceptable!  \n\nAfter the rude and obnoxious behavior from these 2 ladies, I am not sure if we will be heading back to the Vig anytime soon.  Also, from other patrons of the Vig yesterday, they also experienced the same behavior from the 2.\n\nMy recomendation to the Vig.....Find yourself a new hostess and Manager.</t>
  </si>
  <si>
    <t>honest,my,desirable,irritated,nasty,same,My,nasty,my,unacceptable,rude,obnoxious,sure,other,same,new,zero,2,2,2.\n\nMy</t>
  </si>
  <si>
    <t>Qgx6vgQhzUyNrJtOFo0fJA</t>
  </si>
  <si>
    <t>tu_bhkTGMkieJeOH3uQVHQ</t>
  </si>
  <si>
    <t>mmm pork potato stew is always a must, stone pot bim bi bap is also awesome. i like they give you many plates of apps unlike some of the other restaurants... just dont ever count on a water refill or extra piece or napkin, you will never get it.</t>
  </si>
  <si>
    <t>awesome,many,other,extra,</t>
  </si>
  <si>
    <t>Ak1oct7ntJQat3PxRUy5lA</t>
  </si>
  <si>
    <t>dsIHIXyAl_ldqkd8QekvTQ</t>
  </si>
  <si>
    <t>our dinner reservation on friday night cant take us till 730 so this is where we had a few drinks first. \n\nloved the patio with couches and heat lamps and awesome locations.</t>
  </si>
  <si>
    <t>our,few,awesome,730</t>
  </si>
  <si>
    <t>rnXnpT9eWy5SPdeCGi43XQ</t>
  </si>
  <si>
    <t>dp9haMgS5RZ6i1kQq_oS5A</t>
  </si>
  <si>
    <t>love Fran's for breakfast! or...  have breakfast any meal of the day.\n\nThe original decor is pretty awesome. this one has a killer location, two floors, and fun waiting staff. It's 24 hours so wether it's 4 in the morning or.. 2 in the afternoon i can always depend on Fran's to make me eggs and home fries. mmm</t>
  </si>
  <si>
    <t>original,awesome,two,24,4,2</t>
  </si>
  <si>
    <t>Pz5hkIcsvc5nLCZjP_jmYA</t>
  </si>
  <si>
    <t>Rz7E5Izfav3CSiWkyiU2GA</t>
  </si>
  <si>
    <t>john the owner\/optometrist is very nice and friendly. i bought a few pair of glasses and contact lenses here in the past with hubby and the service is always great! lots of selection for frames.</t>
  </si>
  <si>
    <t>nice,friendly,few,great,</t>
  </si>
  <si>
    <t>e_x4KtkNqlhsV5fgJ3YQlw</t>
  </si>
  <si>
    <t>-7EwIdxcRC5McO35DVfeSQ</t>
  </si>
  <si>
    <t>mediocre, definitely not amazing.\n\nsince there's a good amount of positive reviews about the lamb skewers, i decided to come by today. It was NOT as good as i was expecting. it wasn't cumin-y enough or spicy enough. After having hakka food and si-chuan food, i feel that the amount of spice and flavor was just not up to far in this place.\n\nI did like the house hand made noodle in lamb soup. it was tomato-y and delish. \n\nbackyard garden next door has better cumin lamb and lamb skewers. \n\nkind of expensive for this type of food. probably wont visit again.</t>
  </si>
  <si>
    <t>mediocre,good,positive,good,enough,spicy,hakka,delish,next,better,expensive,</t>
  </si>
  <si>
    <t>E7QHlgI4RvdXFomPd5kFhQ</t>
  </si>
  <si>
    <t>mrwpkN8k5Q-X7J5mGQ0NtQ</t>
  </si>
  <si>
    <t>always love st louis on tuesdays for obvious reasons!\n\nhighlight of the visit: we saw a giant raccoon walk on the fence, we had a good 15sec eye contact and he walked away. awesome! i wish i took a picture of him.</t>
  </si>
  <si>
    <t>obvious,giant,good,15sec,awesome,st</t>
  </si>
  <si>
    <t>ZeWj-Al-Fbv5p9kE6eH1Jw</t>
  </si>
  <si>
    <t>1FL3oE2mqq_EFAYPd1TWUg</t>
  </si>
  <si>
    <t>i heard this place is like the dumpling house in chinatown... oh but it's really kinda isn't.\n\nthe dumplings are smaller, lamb skewers had a lot of tendons and stuff in it, and green beans were soaked in soysauce. it's okay - not great. probably wont be coming here again.</t>
  </si>
  <si>
    <t>smaller,green,okay,great,</t>
  </si>
  <si>
    <t>SyztYifu6vccpCd_Q5odrQ</t>
  </si>
  <si>
    <t>B4uCwftCK0GMXvYYwr0lUw</t>
  </si>
  <si>
    <t>it was just... ok\n\nwe got a pitcher (14 bucks on thursdays) of mill street which was great. for food we got hot burgers and spanish paella. the beer was good, the sweet potato fries were yum, and the food were fairly cheap... that's it. the burger was served with what tasted like day-old bread that's thick as a brick.. kind of killed the whole burger cuz all we tasted was the bread. the paella was just not.. anything special. it tasted of chicken, rice, tomato, and a bit of salt - I had much better flavored paellas in the past, this was not super impressive. \n\nmaybe a good spot for drinks and fries. food you can skip.</t>
  </si>
  <si>
    <t>which,great,hot,spanish,good,sweet,cheap,old,that,thick,whole,special,impressive,good,14</t>
  </si>
  <si>
    <t>ko24SzxrWSskm7tBv3PKeA</t>
  </si>
  <si>
    <t>vHzWmPWHN4J1hRR3W3AMQg</t>
  </si>
  <si>
    <t>wow. expensive, teeny portions, and we had to order pizza afterwards. oh and the complaint was that it took so long between dishes for Tapas. We were told they only had one chef on sat night... whyyy?\n\nwe ordered more than half the items on the menu, octopus, steak, crab cake, ribs, duck, cheese board, beef tartare, bread, scallop and pork belly, and whatever dish of the day rabbit sausage.  \n\noctopus, and duck were actually good, but I mean I only had one bite. the other dishes are not even memorable. We walked away hungry and having to order pizza. it's unfortunate, we didn't have a good experience.\n\nNope not gonna visit here again.</t>
  </si>
  <si>
    <t>expensive,sat,more,half,whatever,good,other,memorable,hungry,unfortunate,good,one,one</t>
  </si>
  <si>
    <t>jfKTnTY-B2ceWJMmsY76QQ</t>
  </si>
  <si>
    <t>C6uJ3mbYCuQyy9PK2rBcKw</t>
  </si>
  <si>
    <t>Heard from a friend about this place a while ago, a bit out of the way but finally tried it in the summer (like 6m ago). \n\nbeer: A or A+. wide selection of beers for your enjoyment. try different ones! you are in a brewery!!!\n\ndecor: indoors is a bit... eccentric and slightly creepy.. sorry i don't like the two dolls sitting there. but oh my gawd the patio is to die for! go in the summer and sit on the patio, it's so pretty and peaceful i love it!!\n\nfood: meh. it's bar food. nothing was memorable. burgers and fries are ok, guess if you don't expect fantastic it's alright.\n\nI'd come back for beer.. on the patio... maybe get fries.</t>
  </si>
  <si>
    <t>wide,your,different,eccentric,creepy,my,pretty,peaceful,it!!\n\nfood,memorable,ok,fantastic,6,two</t>
  </si>
  <si>
    <t>U1s96ic8SM1ijD-fYhiRvA</t>
  </si>
  <si>
    <t>x8MADR52s3fkToFHrsAHaQ</t>
  </si>
  <si>
    <t>My dog almost died of heart worm but she is here today thanks to Dr Gold. I have been using them for oh wow 5 years, I drive 30 minutes out of my way to use you guys!?! I am  sorry some people had bad experiences. That happens everywhere but thank you for saving Lexi and Tuxedo !</t>
  </si>
  <si>
    <t>My,my,sorry,bad,5,30</t>
  </si>
  <si>
    <t>XQit3eNGBMVOs51LmDC87A</t>
  </si>
  <si>
    <t>00CfT5fx0fhVbntT83CKsA</t>
  </si>
  <si>
    <t>Fantastic climbing gym clean and always changing routes. It's a bit of a drive for westersiders but it takes the cake</t>
  </si>
  <si>
    <t>Fantastic,clean,</t>
  </si>
  <si>
    <t>P26OLrA9IUU67S5KJe_AFQ</t>
  </si>
  <si>
    <t>uo7vkLcPKJIDgi2TPMMBGA</t>
  </si>
  <si>
    <t>Absolutely amazing experience with Mark Iusi (sushi) very knowledgeable and helpful even though we came close to close he took the time to help us find 14 plants! We will be back next time we need any landscaping business</t>
  </si>
  <si>
    <t>amazing,knowledgeable,helpful,next,14</t>
  </si>
  <si>
    <t>NgzDUYWYhLygrlho6o3JlQ</t>
  </si>
  <si>
    <t>C1zlvNlxlGZB8g0162QslQ</t>
  </si>
  <si>
    <t>I want to start out by saying this is one of my favorite restaurants. Starting when you walk in to see Lolita Wine glasses being kept for there wine club. The rock n roll shrimp is great it has a kick to it but just the right amount. The bruschetta board is a fabulous appetizer. I would recommend sitting on there back patio for some relaxing views.</t>
  </si>
  <si>
    <t>my,favorite,there,great,right,fabulous,there,back,relaxing,one</t>
  </si>
  <si>
    <t>c7zl9bchIbyo4bb_8r030g</t>
  </si>
  <si>
    <t>f6DiDVwNgZuRkGKWqNEDyA</t>
  </si>
  <si>
    <t>Super excited to have an Orange theory in the West Valley! I only stopped in to ask about pricing but I did find out they have free classes until Thursday and discounted pricing! Give this pace a try the next 3 days!</t>
  </si>
  <si>
    <t>excited,free,next,3</t>
  </si>
  <si>
    <t>6SMh7fIt1xzD96oAylAETg</t>
  </si>
  <si>
    <t>Dean was a fabulous server! We started with the guacamole and butternut squash soup both were fabulous but I would highly recommend the soup since it is a more unique dish. Next we had the butternut squash pizza with vegan almond ricotta. Yum and thank goodness for this pizza it was delicious next we had the squash pie yum yum yum! Keep in mind this is all vegan and healthy!</t>
  </si>
  <si>
    <t>fabulous,fabulous,unique,delicious,squash,healthy,</t>
  </si>
  <si>
    <t>Yas4MLaNGFAmMt0bA_Q5ag</t>
  </si>
  <si>
    <t>dQtAC58AB8qpiDPs3FAoWQ</t>
  </si>
  <si>
    <t>Best food in west valley! The spicy peanut Thai quinoa bowl and the peanut Thai (vegan style)chicken Fussili was phenomenal. We also started with the vegan buffalo wings yum!!!This place has so much to offer to plant based healthy eaters and carnivores alike. Our server Anthony was friendly knowledgeable. We are so glad to see healthy quality food restaurants in the west valley!</t>
  </si>
  <si>
    <t>Best,spicy,phenomenal,yum!!!This,much,healthy,Our,friendly,knowledgeable,glad,healthy,</t>
  </si>
  <si>
    <t>BYMRAQu3Yru6rmGfCsLzBw</t>
  </si>
  <si>
    <t>XmBF34lXq0A-TAKAdFaRDQ</t>
  </si>
  <si>
    <t>Went in to try out the premium bed and it was amazing! The bulbs are definitely strong and unkept. I did enjoy the stand up but was super impressed by the premium lay down bed! Yami and Bailey the salon manager were so nice and knowledgeable. This salon is a gem in the West Valley! I would highly recommend the vanish lotion by designer skin not only is it cruelty free but it also correct sunspots. The premium bed is a bit pricey but it is worth the price. Thank you embassy tanning for your amazing service and your quality beds!</t>
  </si>
  <si>
    <t>premium,amazing,strong,unkept,impressed,nice,knowledgeable,vanish,free,premium,pricey,worth,your,amazing,your,</t>
  </si>
  <si>
    <t>8GS1x52OCo9LnK9djhDgvg</t>
  </si>
  <si>
    <t>Kykw3ho8wHtLV6gr9qbWTg</t>
  </si>
  <si>
    <t>Kaelen (Kale) rocks !!! This server  deserves a raise! He is always smiling and helpful! Kale always makes you meal a pleasant and wonderful experience! I am so excited about the new full vegan menu! We had the vegan wings and Vegan meatballs. Anyone will the these chickpea isolate meatballs they are incredibly meaty and nothing died for them! The maple bbq wings were amazing as usual!</t>
  </si>
  <si>
    <t>helpful,pleasant,wonderful,excited,new,full,maple,amazing,usual,</t>
  </si>
  <si>
    <t>UtrloAHoG6Rm1AdeBIVWEQ</t>
  </si>
  <si>
    <t>2DmTw0k3bcXuHdAyxO_bkw</t>
  </si>
  <si>
    <t>I really enjoy the ambience at tryst CafÃ©. I always know I will enjoy their fresh squeezed orange juice and mimosas. Today I got there burrito but took out all the meat and cheese add it in avocado onions mushrooms bell peppers and it was wonderful. I would really like to see more vegan options on the menu. It is so important in this day and age to provide a real healthy food choices anything without meat or dairy. I would highly recommend adding their sweet potato tots on to any dish. Our server Rachel was awesome thanks For catering to her dietary restrictions.</t>
  </si>
  <si>
    <t>their,fresh,squeezed,orange,all,wonderful,more,important,real,healthy,their,sweet,Our,awesome,her,dietary,</t>
  </si>
  <si>
    <t>CiesKmS0BRX3nVVhEs4N9A</t>
  </si>
  <si>
    <t>iJp8Ao6uDBeF1jTZWOrF0g</t>
  </si>
  <si>
    <t>I was craving for cupcakes and decided to try Cupkates after reading several reviews on yelp. When I went to pick them up at the rampart store I was surprised to discover that this particular store is not a bakery. There were no cupcakes in a case to choose from, just my order that I had placed the day prior. The cupcakes were by the cashier not refrigerated. I took my 12 mini cupcakes home and upon first taste realized these are no better than a box mix or cupcakes you buy from a grocery store. Over priced and nothing special. The 6 different flavors I ordered all taste relatively similar. Very cutely decorated but they certainly lack taste. Very cute shop but if a gourmet cupcake is what you are after this is not the place for you. I recommend looking elsewhere or buying a cake mix for a fraction of the cost and you will get the same result as if you buy from cupkate.</t>
  </si>
  <si>
    <t>several,surprised,particular,my,my,mini,first,better,special,different,similar,cute,same,12,6</t>
  </si>
  <si>
    <t>CpYGNKUjuFhWugbvd97RwQ</t>
  </si>
  <si>
    <t>rcaPajgKOJC2vo_l3xa42A</t>
  </si>
  <si>
    <t>This place exceeded my expectations. I came for a quick brunch not expecting much but I was blown away by the great atmosphere! I felt like I was in a cafe in Europe. The service was friendly and helpful. I have never had chicken and waffles before but after seeing it many times on the food network I decided to try it and I'm so happy I did! I'm not sure about chicken and waffles elsewhere but here they are great! I would return again just for that dish. The various coffees are made to order and any pastry you try from here is exquisite. I highly recommend for breakfast or brunch</t>
  </si>
  <si>
    <t>my,quick,great,friendly,helpful,many,happy,sure,great,various,exquisite,</t>
  </si>
  <si>
    <t>i-6NCaRJrLIZ6cmLbH8bBw</t>
  </si>
  <si>
    <t>3fT1kcQ-MVEImGHa3hll5w</t>
  </si>
  <si>
    <t>Visited here recently for a quick sandwich and I was not disappointed. The ham sandwich is nothing special but the club sandwich with turkey was very good. Service was fast and friendly. I would visit here again! Is it anything special? No. But the sandwiches are made of quality ingredients and it's a great bite to grab on the go while shopping.</t>
  </si>
  <si>
    <t>quick,special,good,fast,friendly,special,great,</t>
  </si>
  <si>
    <t>KSuU452YBwtFUNqNHZVNAw</t>
  </si>
  <si>
    <t>igHYkXZMLAc9UdV5VnR_AA</t>
  </si>
  <si>
    <t>This restaurant can only be summed up in one word: \nOutstanding! \n\nEverything was wonderful from the service to the food and everything in between. \nBy far the best restaurant I've been to in years and that's no exaggeration. \n\nThe server was great and very accommodating! He was extremely attentive and helpful! He gave great recommendations as well! \nThe steak was delicious and perfectly cooked! We tried several sides... White cheddar mashed potatoes were the favorite! \n\nI highly recommend this restaurant and I will be back!</t>
  </si>
  <si>
    <t>wonderful,best,great,attentive,helpful,great,delicious,cooked,several,White,favorite,recommend,one</t>
  </si>
  <si>
    <t>LRb8ZGr1FKuD72hYJ20UyQ</t>
  </si>
  <si>
    <t>ZpKOX5N0avg5lmSi3ndc4w</t>
  </si>
  <si>
    <t>I'm very particular about my skin and chemicals so I've been very timid to get a spray before. I did some research and this seemed like the best tan on the market... \nI tried it and was so pleased! My tan looks great. Not orange nor streaky in the least! \nThe employee that spray tanned me was very kind and professional and made me feel very comfortable. I'm very pleased with my tan and I will use this company again! Thank you! Soul spray tan!</t>
  </si>
  <si>
    <t>particular,my,timid,best,pleased,My,tan,great,orange,streaky,least,that,kind,professional,comfortable,pleased,my,</t>
  </si>
  <si>
    <t>WRHit8JNPDwDM3HAmLf8pA</t>
  </si>
  <si>
    <t>78hGCrQ6wLA2yh8zMywnmw</t>
  </si>
  <si>
    <t>On a quest for the perfect fish taco I tried Wahoo's tacos.\n\nA really fun atmosphere inside. Really laid back and fun feel to the restaurant! \nThe bar area looks really popular and fun! \n\nThe fish tacos are good but nothing special. I anticipated something really over the top from all the hype and reviews. While it was a decent fish taco it wasn't anything to write home about. \nI prefer the fish tacos at Rubios to be honest. Better priced and crispier :) but I think it's just a matter of personal preference. \n\nOverall a cool place to meet a friend and hang out</t>
  </si>
  <si>
    <t>perfect,fun,popular,fun,good,special,all,decent,honest,personal,cool,</t>
  </si>
  <si>
    <t>txp-9ILW7f_LG-qoR7Y2Lw</t>
  </si>
  <si>
    <t>I have eaten here a few times and every time has been great!\nThe service is very friendly and efficient! \nThe food is also delicious!\nEverything we ordered was wonderful. I recommend the palak paneer and the chicken tikka. Both are perfect! \nI can't say enough good things about this place and I can't wait to return and try some different items from the menu :)</t>
  </si>
  <si>
    <t>few,friendly,efficient,\nThe,wonderful,perfect,enough,good,different,</t>
  </si>
  <si>
    <t>aTGQoj6lKVITPSmT-9tZyA</t>
  </si>
  <si>
    <t>nI-ZmgPjAtiNTTU-_gnoYQ</t>
  </si>
  <si>
    <t>Out of all the restaurants in downtown Summerlin this is by far my favorite! \n\nOffers both indoor and outdoor seating. Very Italian and fun atmosphere. \n\nFor starters I think the kale salad is exceptional. I don't usually like kale but in this form it is delicious. Chicken Parmesan, gnocchi and baked ziti are among some of the entrees I have tried and all are very good! (My favorite being the gnocchi). \n\nCanoli's are also excellent!\n\nI recommend this place if you are ever in down town Summerlin. I will continue to return. :)</t>
  </si>
  <si>
    <t>all,my,favorite,indoor,outdoor,Italian,fun,exceptional,delicious,baked,good,My,favorite,</t>
  </si>
  <si>
    <t>qd7cFRFkqJDEXV7xI0QP1A</t>
  </si>
  <si>
    <t>WcGKG8_rDVBVx6lSTlWiDA</t>
  </si>
  <si>
    <t>I usually love Cafe Rio but this location is a disaster. The people who work there are unfriendly and rude! \nIf you ask for any type of alteration in the order you are met with terrible attitude from the staff. \nThe food is the worst I've had at any Cafe Rio location. Management doesn't seem to care as this location has been this way since it opened and has only gotten worse. \nI'm sorry Cafe Rio but I will no longer be patronizing this location. Attitude, wet lettuce and a salad that could pass for soup for the price of $9 is just a little steep for my taste.</t>
  </si>
  <si>
    <t>unfriendly,rude,terrible,\nThe,worst,worse,sorry,wet,that,little,steep,my,9</t>
  </si>
  <si>
    <t>lFvymRWPaO1WBL94CtIbsQ</t>
  </si>
  <si>
    <t>w2qOS1SBFDkww6Q94eQQGw</t>
  </si>
  <si>
    <t>Wow!! Excellent service and amazing product! \n\nI researched many companies and this company far outshines! \nThe price point, the quality of the shutters and the friendliness of the owner, Rick, made it an extremely pleasant experience from start to finish. \n\nI could not be more pleased with the way the shutters look in my home. He has tons of colors and styles to choose from so whatever your taste you'll find it at Nevada Shutter and Blind. \n\nI highly recommend this company and will be using them for all my window covering needs! \nThanks Rick! I'm very pleased :)</t>
  </si>
  <si>
    <t>Excellent,amazing,many,pleasant,pleased,my,whatever,your,recommend,all,my,pleased,</t>
  </si>
  <si>
    <t>iM204sm1JJacTyvvL_HT8w</t>
  </si>
  <si>
    <t>QYIhMNwxXejDoCr-F1BxDg</t>
  </si>
  <si>
    <t>I'm a big fan of Thai food, and I've been to the others surrounding Mill. But this one wins. By far the best tasting Pad Thai in Arizona! \n\nIt's atmosphere is great, their staff personable, and hours are amazing! If you want the best Thai experience in town, make this your first stop!</t>
  </si>
  <si>
    <t>big,tasting,great,their,personable,amazing,best,Thai,your,first,</t>
  </si>
  <si>
    <t>tztAaEq-q3eLdOAyOp_7Pw</t>
  </si>
  <si>
    <t>dimv16yFu0JXR1n1SAqedQ</t>
  </si>
  <si>
    <t>This is a decent middle eastern place (Lebanese I believe), but I have a few problems that keep me from coming back regularly.\n\n* the place is a little dumpy. I'm typically OK with kitschy furnishings if the building is a small space or a dive bar, but this is trying to look nice and really only coming across as cheap. \n* the food is OK - but everything on the menu is a little too fried. \n* their portions are always huge. If you like taking food home, this is great; otherwise, you'll either eat way too much or waste food. \n* their service is pretty dang slow. I always get the feeling that they'll come around to me when they want to. I think most of the staff are family, which may explain the complacency. \n\nThe pros are that is has:\n\n* other than the fried stuff, the food is very good\n* good location, and next to a hookah lounge\n* authentic cuisine\n\nGive it a whirl, but keep the expectations down. Also make sure you have lots of time on your hands, because they certainly do.</t>
  </si>
  <si>
    <t>decent,middle,eastern,Lebanese,few,that,little,OK,kitschy,small,nice,cheap,OK,little,fried,their,huge,great,much,their,slow,most,which,other,good\n,good,authentic,sure,your,</t>
  </si>
  <si>
    <t>7CQw2_UMtHHVvlnv2cqntg</t>
  </si>
  <si>
    <t>JT7cr4C-_ZjjxilGXVrpIA</t>
  </si>
  <si>
    <t>Wow, great unique food. They were very friendly and walked me through the various dishes on the menu. The food was delicious and the service was friendly!</t>
  </si>
  <si>
    <t>great,unique,friendly,various,delicious,friendly,</t>
  </si>
  <si>
    <t>asZJSOYu9drB_7G2LICdwA</t>
  </si>
  <si>
    <t>biaUeDixyMpxuD6440quZg</t>
  </si>
  <si>
    <t>I came here for my birthday party, and the place looks nice (more like a nightclub than a traditional bowling alley). However, my fiance and I did not feel welcome at all for our party of 16. \n\nFirst of all, we called ahead to see if lanes needed to be reserved. We were advised to just show up at 7:00pm on a Friday night and ask for two lanes. Upon arriving, we were met with a very standoffish manager, who flat out sneered when we asked if there was a chance of getting three lanes next to each other (which again, we had called ahead to ask on the best way to get them). When we settled for two lanes, the manager rolled his eyes and said that it would be a 30 minute wait, and then went to doing something else. We asked if we needed to give him a name, as we'd all be hanging out in the bar section. He said \no, I'll come get you when we're ready.\\n\nAfter an hour of waiting at the bar and having other people's names (again, they took names for other people) at the bar called for their lanes, we went back over to the manager to ask how much longer it'd be, to which we got the condescending reply that \oh, they have lanes ready now.\ We asked why he hadn't notified us of this, and he replied again \well they're ready now.\\n\nFine. \n\nHe asked how many people were bowling, and at that moment there were six, to which he said we could only have one lane if that were the case (again, not new information for him). So we got an extra person to bowl so we could get two lanes. Again, an eye roll from this guy. \n\nAfterwards, the wait staff and service from the rest of the establishment was acceptable to great (hence the two stars, not one). Our lane did keep glitching and knocking over random pins on the reset (which is OK for us- we're all casual once-in-a-while bowlers and not extremely competitive). It was also a little weird that the music videos playing on the 12+ screens never once matched up with what the DJ was playing.\n\nWe were very surprised about the price. For appetizers, three pitchers of beer, and three games of bowling amounted to $375. For us, being used to AMF and Brunswick-style lanes, this was much more than expected. \n\nOverall, it was a good time for us because we had each other's company, beer, and food. But it was definitely in spite of some staff management that treated us like lepers (and none of us were leprous... that I know of). \n\nDon't come here unless you want to pay way more for bowling than you ever have and want to be looked down on as a big inconvenience while you do it.</t>
  </si>
  <si>
    <t>my,nice,more,traditional,my,welcome,our,\n\nFirst,standoffish,next,other,which,best,his,other,other,their,which,ready,ready,many,which,new,extra,acceptable,great,Our,random,which,OK,casual,competitive,little,weird,surprised,more,good,other,that,leprous,big,16,7:00pm,two,three,two,30,six,one,two,two,one,12,three,three,375</t>
  </si>
  <si>
    <t>Bx6rXAeMIMWigZm2XapUEQ</t>
  </si>
  <si>
    <t>_r-OvLO5wqncmsBCg3i0qw</t>
  </si>
  <si>
    <t>This place is great, at a great price. The atmosphere is very modern yet accommodating. It's located in the nice, chic historic district of downtown Gilbert, and serves pizza. \n\nThe wait staff was impeccable. We were very well attended to, and Katie, our server, was very efficient and pleasant- rare to see in any profession! \n\nOur food was also very good; the meatballs were very well put together and seasoned (I noticed a few other patrons using them as additional toppings on the pizzas they ordered. \n\nThe pizza is made naples-style, and is fire-kilnes in a certain manner leaving the crust on the outside crispy and soft in the middle. This was great, but my only note is that the pizza I ordered (the Pomo)... Seemed like its toppings were pretty lop-sided. However, the ingredients used on it were top notch and tasted great. \n\nWe left filled and happy.</t>
  </si>
  <si>
    <t>great,great,modern,nice,chic,historic,impeccable,our,efficient,rare,good,few,other,additional,naples,certain,outside,soft,great,my,only,its,sided,top,great,happy,</t>
  </si>
  <si>
    <t>xVSoZ_H3OiTkU_Mmlb7x_A</t>
  </si>
  <si>
    <t>pYZnKIv0z-UxrpgBjp_z1w</t>
  </si>
  <si>
    <t>This is a terrific, terrific bagel spot. Man oh man. The bagels are fresh, the service is quick and helpful and the food is delicious. Feels family owned and authentic. If you're in Mesa, look no further for a great breakfast and support a local business! \n\nI love a lox bagel. This morning (my third or fourth time here) they gave me.... This (photo added)! I mean... That's just impressive. Thanks guys!</t>
  </si>
  <si>
    <t>terrific,terrific,fresh,quick,helpful,delicious,authentic,great,local,my,third,fourth,impressive,</t>
  </si>
  <si>
    <t>MhAwqx1re2HJnzFBQeRAbA</t>
  </si>
  <si>
    <t>pHPN49WSD1ep8zAYKm2z2Q</t>
  </si>
  <si>
    <t>A disappointing grooming service that makes many promises and delivers on very few. \n\nWe took our airedale there today after confirming with the receptionist that they were in fact familiar with the cut of the dog. \n\nWhen we arrived the groomer looked incredibly nervous about the task, and we ended up having to show her multiple pictures from Google on how the cut was supposed to look. Still visibly uncomfortable with the task, they got another groomer who assured us that she herself knew how to handle it. \n\nWe left with the promise it would take 2-3 hours. It ended up taking 5 hours and 15 mins. She had loose hairs on her when finished, and clearly hadn't been relieved.  She also had the WRONG CUT, and we learned the nervous woman was the one who actually did the grooming, not the one who reassured us about their competency. The eyebrows and general cut of the airedale was made to be closer to a jack russell (very different groom). When asked if we could get it fixed they hemmed and hawwed and basically told us no it would be too much trouble. \n\nAt the end of the day, our dog's nails were done well, and she did get her hair cut (so that's something); but the quick promises to get us in the door and poorly delivering on them was very disappointing and disruptive.</t>
  </si>
  <si>
    <t>disappointing,that,many,few,our,familiar,nervous,her,multiple,uncomfortable,loose,nervous,their,general,closer,different,much,our,her,quick,disappointing,disruptive,2,3,5,15</t>
  </si>
  <si>
    <t>xeiBqUQMwcS9m_mJPNUWLA</t>
  </si>
  <si>
    <t>Iur8bZ-qKXWl_tvQnaxVzg</t>
  </si>
  <si>
    <t>This is my GO TO spot for takeout!! These guys do American Teriyaki right. Really sweet dishes, friendly people, and a clean place. I go here about once a week when I have a night in and want to grab some great lo mien noodles, steak or chicken, and some egg rolls. Savory and filling! \n\nBasically the Smash Burger equivalent of chinese\/asian cuisine. Don't expect world class food... Just really good comfort food! \n\nDefinitely recommend!!</t>
  </si>
  <si>
    <t>my,sweet,friendly,clean,great,equivalent,chinese\/asian,good,</t>
  </si>
  <si>
    <t>VwGrOb0NFGoqn2CBxXnuyA</t>
  </si>
  <si>
    <t>x99-QiHEUN13aMZEZ4RQKw</t>
  </si>
  <si>
    <t>This is a fun Mesa Diner. It is a Greek Diner and everything that comes with it. \n\nOne thing that was a little weird was the proprietor grabbed my wife by the hand and led us to our table. Never had that happen before, and was a little off putting. \n\nThe food was solid diner fare. My wife got a bbq sandwich that was chopped and had lots of fat in it, and her browns weren't that crispy. Our amazing waitress, Maureen, happily replaced my wife's order to her liking, and took terrific care of us. \n\nWe'll be back!</t>
  </si>
  <si>
    <t>that,that,little,weird,my,our,little,solid,My,that,her,Our,amazing,my,her,terrific,</t>
  </si>
  <si>
    <t>pjtvSRjt6hOluqpVFrcHHw</t>
  </si>
  <si>
    <t>jyosc8h4oI1f02YxuPrqIA</t>
  </si>
  <si>
    <t>They make their donuts fresh and made to order and it's a cool spot with lots of room to work. I'll definitely call this a new work or meeting spot in the area!</t>
  </si>
  <si>
    <t>their,fresh,cool,new,</t>
  </si>
  <si>
    <t>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</si>
</sst>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20" fontId="0" fillId="0" borderId="0" xfId="0" applyNumberFormat="1"/>
    <xf numFmtId="3"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0D5A-CB8C-445A-8E4F-AF8A6F17669E}">
  <dimension ref="A1:Q2001"/>
  <sheetViews>
    <sheetView tabSelected="1" workbookViewId="0">
      <selection activeCell="R1" sqref="R1"/>
    </sheetView>
  </sheetViews>
  <sheetFormatPr defaultRowHeight="15" x14ac:dyDescent="0.25"/>
  <sheetData>
    <row r="1" spans="1:17" x14ac:dyDescent="0.25">
      <c r="B1" t="s">
        <v>0</v>
      </c>
      <c r="C1" t="s">
        <v>1</v>
      </c>
      <c r="D1" t="s">
        <v>2</v>
      </c>
      <c r="E1" t="s">
        <v>3</v>
      </c>
      <c r="F1" t="s">
        <v>4</v>
      </c>
      <c r="G1" t="s">
        <v>5</v>
      </c>
      <c r="H1" t="s">
        <v>6</v>
      </c>
      <c r="I1" t="s">
        <v>7</v>
      </c>
      <c r="J1" t="s">
        <v>8</v>
      </c>
      <c r="K1" t="s">
        <v>7941</v>
      </c>
      <c r="Q1" t="s">
        <v>9</v>
      </c>
    </row>
    <row r="2" spans="1:17" x14ac:dyDescent="0.25">
      <c r="A2">
        <v>4397816</v>
      </c>
      <c r="B2" t="e">
        <f>-UtICN8nUQ4g9qIHlQRrxw</f>
        <v>#NAME?</v>
      </c>
      <c r="C2" t="s">
        <v>10</v>
      </c>
      <c r="D2" t="s">
        <v>11</v>
      </c>
      <c r="E2">
        <v>5</v>
      </c>
      <c r="F2" s="1">
        <v>40467</v>
      </c>
      <c r="G2" t="s">
        <v>12</v>
      </c>
      <c r="H2">
        <v>2</v>
      </c>
      <c r="I2">
        <v>0</v>
      </c>
      <c r="J2">
        <v>1</v>
      </c>
      <c r="K2" t="s">
        <v>13</v>
      </c>
      <c r="Q2">
        <v>110</v>
      </c>
    </row>
    <row r="3" spans="1:17" x14ac:dyDescent="0.25">
      <c r="A3">
        <v>4397907</v>
      </c>
      <c r="B3" t="s">
        <v>14</v>
      </c>
      <c r="C3" t="s">
        <v>10</v>
      </c>
      <c r="D3" t="s">
        <v>15</v>
      </c>
      <c r="E3">
        <v>3</v>
      </c>
      <c r="F3" s="1">
        <v>40491</v>
      </c>
      <c r="G3" t="s">
        <v>16</v>
      </c>
      <c r="H3">
        <v>2</v>
      </c>
      <c r="I3">
        <v>0</v>
      </c>
      <c r="J3">
        <v>2</v>
      </c>
      <c r="K3" t="s">
        <v>17</v>
      </c>
      <c r="Q3">
        <v>141</v>
      </c>
    </row>
    <row r="4" spans="1:17" x14ac:dyDescent="0.25">
      <c r="A4">
        <v>4397912</v>
      </c>
      <c r="B4" t="s">
        <v>18</v>
      </c>
      <c r="C4" t="s">
        <v>10</v>
      </c>
      <c r="D4" t="s">
        <v>19</v>
      </c>
      <c r="E4">
        <v>5</v>
      </c>
      <c r="F4" s="1">
        <v>40509</v>
      </c>
      <c r="G4" t="s">
        <v>20</v>
      </c>
      <c r="H4">
        <v>23</v>
      </c>
      <c r="I4">
        <v>3</v>
      </c>
      <c r="J4">
        <v>21</v>
      </c>
      <c r="K4" t="s">
        <v>21</v>
      </c>
      <c r="Q4">
        <v>31</v>
      </c>
    </row>
    <row r="5" spans="1:17" x14ac:dyDescent="0.25">
      <c r="A5">
        <v>4397824</v>
      </c>
      <c r="B5" t="s">
        <v>22</v>
      </c>
      <c r="C5" t="s">
        <v>10</v>
      </c>
      <c r="D5" t="s">
        <v>23</v>
      </c>
      <c r="E5">
        <v>3</v>
      </c>
      <c r="F5" s="1">
        <v>40557</v>
      </c>
      <c r="G5" t="s">
        <v>24</v>
      </c>
      <c r="H5">
        <v>3</v>
      </c>
      <c r="I5">
        <v>0</v>
      </c>
      <c r="J5">
        <v>0</v>
      </c>
      <c r="K5" t="s">
        <v>25</v>
      </c>
      <c r="Q5">
        <v>142</v>
      </c>
    </row>
    <row r="6" spans="1:17" x14ac:dyDescent="0.25">
      <c r="A6">
        <v>4397814</v>
      </c>
      <c r="B6" t="s">
        <v>26</v>
      </c>
      <c r="C6" t="s">
        <v>10</v>
      </c>
      <c r="D6" t="s">
        <v>27</v>
      </c>
      <c r="E6">
        <v>5</v>
      </c>
      <c r="F6" s="1">
        <v>40590</v>
      </c>
      <c r="G6" t="s">
        <v>28</v>
      </c>
      <c r="H6">
        <v>0</v>
      </c>
      <c r="I6">
        <v>0</v>
      </c>
      <c r="J6">
        <v>0</v>
      </c>
      <c r="K6" t="s">
        <v>29</v>
      </c>
      <c r="Q6">
        <v>74</v>
      </c>
    </row>
    <row r="7" spans="1:17" x14ac:dyDescent="0.25">
      <c r="A7">
        <v>4397808</v>
      </c>
      <c r="B7" t="s">
        <v>30</v>
      </c>
      <c r="C7" t="s">
        <v>10</v>
      </c>
      <c r="D7" t="s">
        <v>31</v>
      </c>
      <c r="E7">
        <v>5</v>
      </c>
      <c r="F7" s="1">
        <v>40691</v>
      </c>
      <c r="G7" t="s">
        <v>32</v>
      </c>
      <c r="H7">
        <v>0</v>
      </c>
      <c r="I7">
        <v>0</v>
      </c>
      <c r="J7">
        <v>0</v>
      </c>
      <c r="K7" t="s">
        <v>33</v>
      </c>
      <c r="Q7">
        <v>21</v>
      </c>
    </row>
    <row r="8" spans="1:17" x14ac:dyDescent="0.25">
      <c r="A8">
        <v>4397884</v>
      </c>
      <c r="B8" t="e">
        <f>-pk4s5YUD0grEEBt2QYlDA</f>
        <v>#NAME?</v>
      </c>
      <c r="C8" t="s">
        <v>10</v>
      </c>
      <c r="D8" t="s">
        <v>34</v>
      </c>
      <c r="E8">
        <v>5</v>
      </c>
      <c r="F8" s="1">
        <v>40815</v>
      </c>
      <c r="G8" t="s">
        <v>35</v>
      </c>
      <c r="H8">
        <v>4</v>
      </c>
      <c r="I8">
        <v>1</v>
      </c>
      <c r="J8">
        <v>2</v>
      </c>
      <c r="K8" t="s">
        <v>36</v>
      </c>
      <c r="Q8">
        <v>54</v>
      </c>
    </row>
    <row r="9" spans="1:17" x14ac:dyDescent="0.25">
      <c r="A9">
        <v>4397853</v>
      </c>
      <c r="B9" t="s">
        <v>37</v>
      </c>
      <c r="C9" t="s">
        <v>10</v>
      </c>
      <c r="D9" t="s">
        <v>38</v>
      </c>
      <c r="E9">
        <v>2</v>
      </c>
      <c r="F9" s="1">
        <v>41019</v>
      </c>
      <c r="G9" t="s">
        <v>39</v>
      </c>
      <c r="H9">
        <v>4</v>
      </c>
      <c r="I9">
        <v>1</v>
      </c>
      <c r="J9">
        <v>1</v>
      </c>
      <c r="K9" t="s">
        <v>40</v>
      </c>
      <c r="Q9">
        <v>29</v>
      </c>
    </row>
    <row r="10" spans="1:17" x14ac:dyDescent="0.25">
      <c r="A10">
        <v>4397916</v>
      </c>
      <c r="B10" t="s">
        <v>41</v>
      </c>
      <c r="C10" t="s">
        <v>10</v>
      </c>
      <c r="D10" t="s">
        <v>42</v>
      </c>
      <c r="E10">
        <v>5</v>
      </c>
      <c r="F10" s="1">
        <v>41159</v>
      </c>
      <c r="G10" t="s">
        <v>43</v>
      </c>
      <c r="H10">
        <v>2</v>
      </c>
      <c r="I10">
        <v>1</v>
      </c>
      <c r="J10">
        <v>1</v>
      </c>
      <c r="K10" t="s">
        <v>44</v>
      </c>
      <c r="Q10">
        <v>124</v>
      </c>
    </row>
    <row r="11" spans="1:17" x14ac:dyDescent="0.25">
      <c r="A11">
        <v>4397820</v>
      </c>
      <c r="B11" t="s">
        <v>45</v>
      </c>
      <c r="C11" t="s">
        <v>10</v>
      </c>
      <c r="D11" t="s">
        <v>46</v>
      </c>
      <c r="E11">
        <v>5</v>
      </c>
      <c r="F11" s="1">
        <v>41240</v>
      </c>
      <c r="G11" t="s">
        <v>47</v>
      </c>
      <c r="H11">
        <v>3</v>
      </c>
      <c r="I11">
        <v>0</v>
      </c>
      <c r="J11">
        <v>0</v>
      </c>
      <c r="K11" t="s">
        <v>48</v>
      </c>
      <c r="Q11">
        <v>81</v>
      </c>
    </row>
    <row r="12" spans="1:17" x14ac:dyDescent="0.25">
      <c r="A12">
        <v>4994701</v>
      </c>
      <c r="B12" t="s">
        <v>49</v>
      </c>
      <c r="C12" t="s">
        <v>50</v>
      </c>
      <c r="D12" t="s">
        <v>51</v>
      </c>
      <c r="E12">
        <v>5</v>
      </c>
      <c r="F12" s="1">
        <v>42580</v>
      </c>
      <c r="G12" t="s">
        <v>52</v>
      </c>
      <c r="H12">
        <v>0</v>
      </c>
      <c r="I12">
        <v>0</v>
      </c>
      <c r="J12">
        <v>0</v>
      </c>
      <c r="K12" t="s">
        <v>53</v>
      </c>
      <c r="Q12">
        <v>47</v>
      </c>
    </row>
    <row r="13" spans="1:17" x14ac:dyDescent="0.25">
      <c r="A13">
        <v>4994708</v>
      </c>
      <c r="B13" t="s">
        <v>54</v>
      </c>
      <c r="C13" t="s">
        <v>50</v>
      </c>
      <c r="D13" t="s">
        <v>55</v>
      </c>
      <c r="E13">
        <v>5</v>
      </c>
      <c r="F13" s="1">
        <v>42903</v>
      </c>
      <c r="G13" t="s">
        <v>56</v>
      </c>
      <c r="H13">
        <v>0</v>
      </c>
      <c r="I13">
        <v>0</v>
      </c>
      <c r="J13">
        <v>0</v>
      </c>
      <c r="K13" t="s">
        <v>57</v>
      </c>
      <c r="Q13">
        <v>21</v>
      </c>
    </row>
    <row r="14" spans="1:17" x14ac:dyDescent="0.25">
      <c r="A14">
        <v>4994705</v>
      </c>
      <c r="B14" t="s">
        <v>58</v>
      </c>
      <c r="C14" t="s">
        <v>50</v>
      </c>
      <c r="D14" t="s">
        <v>59</v>
      </c>
      <c r="E14">
        <v>4</v>
      </c>
      <c r="F14" s="1">
        <v>42903</v>
      </c>
      <c r="G14" t="s">
        <v>60</v>
      </c>
      <c r="H14">
        <v>0</v>
      </c>
      <c r="I14">
        <v>0</v>
      </c>
      <c r="J14">
        <v>0</v>
      </c>
      <c r="K14" t="s">
        <v>61</v>
      </c>
      <c r="Q14">
        <v>17</v>
      </c>
    </row>
    <row r="15" spans="1:17" x14ac:dyDescent="0.25">
      <c r="A15">
        <v>4994706</v>
      </c>
      <c r="B15" t="s">
        <v>62</v>
      </c>
      <c r="C15" t="s">
        <v>50</v>
      </c>
      <c r="D15" t="e">
        <f>-VW3-EFSXYuNcRSr9SzwoA</f>
        <v>#NAME?</v>
      </c>
      <c r="E15">
        <v>5</v>
      </c>
      <c r="F15" s="1">
        <v>42903</v>
      </c>
      <c r="G15" t="s">
        <v>63</v>
      </c>
      <c r="H15">
        <v>1</v>
      </c>
      <c r="I15">
        <v>0</v>
      </c>
      <c r="J15">
        <v>0</v>
      </c>
      <c r="K15" t="s">
        <v>64</v>
      </c>
      <c r="Q15">
        <v>20</v>
      </c>
    </row>
    <row r="16" spans="1:17" x14ac:dyDescent="0.25">
      <c r="A16">
        <v>4994698</v>
      </c>
      <c r="B16" t="s">
        <v>65</v>
      </c>
      <c r="C16" t="s">
        <v>50</v>
      </c>
      <c r="D16" t="s">
        <v>66</v>
      </c>
      <c r="E16">
        <v>5</v>
      </c>
      <c r="F16" s="1">
        <v>42903</v>
      </c>
      <c r="G16" t="s">
        <v>67</v>
      </c>
      <c r="H16">
        <v>0</v>
      </c>
      <c r="I16">
        <v>0</v>
      </c>
      <c r="J16">
        <v>0</v>
      </c>
      <c r="K16" t="s">
        <v>68</v>
      </c>
      <c r="Q16">
        <v>16</v>
      </c>
    </row>
    <row r="17" spans="1:17" x14ac:dyDescent="0.25">
      <c r="A17">
        <v>4994709</v>
      </c>
      <c r="B17" t="s">
        <v>69</v>
      </c>
      <c r="C17" t="s">
        <v>50</v>
      </c>
      <c r="D17" t="s">
        <v>70</v>
      </c>
      <c r="E17">
        <v>5</v>
      </c>
      <c r="F17" s="1">
        <v>42903</v>
      </c>
      <c r="G17" t="s">
        <v>71</v>
      </c>
      <c r="H17">
        <v>0</v>
      </c>
      <c r="I17">
        <v>0</v>
      </c>
      <c r="J17">
        <v>0</v>
      </c>
      <c r="K17" t="s">
        <v>72</v>
      </c>
      <c r="Q17">
        <v>48</v>
      </c>
    </row>
    <row r="18" spans="1:17" x14ac:dyDescent="0.25">
      <c r="A18">
        <v>4994719</v>
      </c>
      <c r="B18" t="s">
        <v>73</v>
      </c>
      <c r="C18" t="s">
        <v>50</v>
      </c>
      <c r="D18" t="s">
        <v>74</v>
      </c>
      <c r="E18">
        <v>5</v>
      </c>
      <c r="F18" s="1">
        <v>42988</v>
      </c>
      <c r="G18" t="s">
        <v>75</v>
      </c>
      <c r="H18">
        <v>1</v>
      </c>
      <c r="I18">
        <v>0</v>
      </c>
      <c r="J18">
        <v>1</v>
      </c>
      <c r="K18" t="s">
        <v>76</v>
      </c>
      <c r="Q18">
        <v>70</v>
      </c>
    </row>
    <row r="19" spans="1:17" x14ac:dyDescent="0.25">
      <c r="A19">
        <v>4994711</v>
      </c>
      <c r="B19" t="s">
        <v>77</v>
      </c>
      <c r="C19" t="s">
        <v>50</v>
      </c>
      <c r="D19" t="s">
        <v>78</v>
      </c>
      <c r="E19">
        <v>5</v>
      </c>
      <c r="F19" s="1">
        <v>43060</v>
      </c>
      <c r="G19" t="s">
        <v>79</v>
      </c>
      <c r="H19">
        <v>0</v>
      </c>
      <c r="I19">
        <v>0</v>
      </c>
      <c r="J19">
        <v>0</v>
      </c>
      <c r="K19" t="s">
        <v>80</v>
      </c>
      <c r="Q19">
        <v>31</v>
      </c>
    </row>
    <row r="20" spans="1:17" x14ac:dyDescent="0.25">
      <c r="A20">
        <v>4994691</v>
      </c>
      <c r="B20" t="s">
        <v>81</v>
      </c>
      <c r="C20" t="s">
        <v>50</v>
      </c>
      <c r="D20" t="s">
        <v>82</v>
      </c>
      <c r="E20">
        <v>5</v>
      </c>
      <c r="F20" s="1">
        <v>43242</v>
      </c>
      <c r="G20" t="s">
        <v>83</v>
      </c>
      <c r="H20">
        <v>0</v>
      </c>
      <c r="I20">
        <v>0</v>
      </c>
      <c r="J20">
        <v>0</v>
      </c>
      <c r="K20" t="s">
        <v>84</v>
      </c>
      <c r="Q20">
        <v>140</v>
      </c>
    </row>
    <row r="21" spans="1:17" x14ac:dyDescent="0.25">
      <c r="A21">
        <v>4994720</v>
      </c>
      <c r="B21" t="s">
        <v>85</v>
      </c>
      <c r="C21" t="s">
        <v>50</v>
      </c>
      <c r="D21" t="s">
        <v>86</v>
      </c>
      <c r="E21">
        <v>5</v>
      </c>
      <c r="F21" s="1">
        <v>43248</v>
      </c>
      <c r="G21" t="s">
        <v>87</v>
      </c>
      <c r="H21">
        <v>0</v>
      </c>
      <c r="I21">
        <v>0</v>
      </c>
      <c r="J21">
        <v>0</v>
      </c>
      <c r="K21" t="s">
        <v>88</v>
      </c>
      <c r="Q21">
        <v>54</v>
      </c>
    </row>
    <row r="22" spans="1:17" x14ac:dyDescent="0.25">
      <c r="A22">
        <v>5830111</v>
      </c>
      <c r="B22" t="s">
        <v>89</v>
      </c>
      <c r="C22" t="s">
        <v>90</v>
      </c>
      <c r="D22" t="s">
        <v>91</v>
      </c>
      <c r="E22">
        <v>3</v>
      </c>
      <c r="F22" s="1">
        <v>42263</v>
      </c>
      <c r="G22" t="s">
        <v>92</v>
      </c>
      <c r="H22">
        <v>113</v>
      </c>
      <c r="I22">
        <v>95</v>
      </c>
      <c r="J22">
        <v>109</v>
      </c>
      <c r="K22" t="s">
        <v>93</v>
      </c>
      <c r="Q22">
        <v>257</v>
      </c>
    </row>
    <row r="23" spans="1:17" x14ac:dyDescent="0.25">
      <c r="A23">
        <v>5830126</v>
      </c>
      <c r="B23" t="s">
        <v>94</v>
      </c>
      <c r="C23" t="s">
        <v>90</v>
      </c>
      <c r="D23" t="s">
        <v>95</v>
      </c>
      <c r="E23">
        <v>3</v>
      </c>
      <c r="F23" s="1">
        <v>42275</v>
      </c>
      <c r="G23" t="s">
        <v>96</v>
      </c>
      <c r="H23">
        <v>122</v>
      </c>
      <c r="I23">
        <v>106</v>
      </c>
      <c r="J23">
        <v>117</v>
      </c>
      <c r="K23" t="s">
        <v>97</v>
      </c>
      <c r="Q23">
        <v>284</v>
      </c>
    </row>
    <row r="24" spans="1:17" x14ac:dyDescent="0.25">
      <c r="A24">
        <v>5830138</v>
      </c>
      <c r="B24" t="s">
        <v>98</v>
      </c>
      <c r="C24" t="s">
        <v>90</v>
      </c>
      <c r="D24" t="s">
        <v>99</v>
      </c>
      <c r="E24">
        <v>4</v>
      </c>
      <c r="F24" s="1">
        <v>42279</v>
      </c>
      <c r="G24" t="s">
        <v>100</v>
      </c>
      <c r="H24">
        <v>129</v>
      </c>
      <c r="I24">
        <v>109</v>
      </c>
      <c r="J24">
        <v>123</v>
      </c>
      <c r="K24" t="s">
        <v>101</v>
      </c>
      <c r="Q24">
        <v>218</v>
      </c>
    </row>
    <row r="25" spans="1:17" x14ac:dyDescent="0.25">
      <c r="A25">
        <v>5830112</v>
      </c>
      <c r="B25" t="s">
        <v>102</v>
      </c>
      <c r="C25" t="s">
        <v>90</v>
      </c>
      <c r="D25" t="s">
        <v>103</v>
      </c>
      <c r="E25">
        <v>4</v>
      </c>
      <c r="F25" s="1">
        <v>42282</v>
      </c>
      <c r="G25" t="s">
        <v>104</v>
      </c>
      <c r="H25">
        <v>124</v>
      </c>
      <c r="I25">
        <v>111</v>
      </c>
      <c r="J25">
        <v>125</v>
      </c>
      <c r="K25" t="s">
        <v>105</v>
      </c>
      <c r="Q25">
        <v>189</v>
      </c>
    </row>
    <row r="26" spans="1:17" x14ac:dyDescent="0.25">
      <c r="A26">
        <v>5830133</v>
      </c>
      <c r="B26" t="s">
        <v>106</v>
      </c>
      <c r="C26" t="s">
        <v>90</v>
      </c>
      <c r="D26" t="s">
        <v>107</v>
      </c>
      <c r="E26">
        <v>4</v>
      </c>
      <c r="F26" s="1">
        <v>42290</v>
      </c>
      <c r="G26" t="s">
        <v>108</v>
      </c>
      <c r="H26">
        <v>130</v>
      </c>
      <c r="I26">
        <v>109</v>
      </c>
      <c r="J26">
        <v>122</v>
      </c>
      <c r="K26" t="s">
        <v>109</v>
      </c>
      <c r="Q26">
        <v>228</v>
      </c>
    </row>
    <row r="27" spans="1:17" x14ac:dyDescent="0.25">
      <c r="A27">
        <v>5830110</v>
      </c>
      <c r="B27" t="s">
        <v>110</v>
      </c>
      <c r="C27" t="s">
        <v>90</v>
      </c>
      <c r="D27" t="s">
        <v>111</v>
      </c>
      <c r="E27">
        <v>5</v>
      </c>
      <c r="F27" s="1">
        <v>42293</v>
      </c>
      <c r="G27" t="s">
        <v>112</v>
      </c>
      <c r="H27">
        <v>121</v>
      </c>
      <c r="I27">
        <v>101</v>
      </c>
      <c r="J27">
        <v>117</v>
      </c>
      <c r="K27" t="s">
        <v>113</v>
      </c>
      <c r="Q27">
        <v>223</v>
      </c>
    </row>
    <row r="28" spans="1:17" x14ac:dyDescent="0.25">
      <c r="A28">
        <v>5830140</v>
      </c>
      <c r="B28" t="s">
        <v>114</v>
      </c>
      <c r="C28" t="s">
        <v>90</v>
      </c>
      <c r="D28" t="s">
        <v>115</v>
      </c>
      <c r="E28">
        <v>4</v>
      </c>
      <c r="F28" s="1">
        <v>43048</v>
      </c>
      <c r="G28" t="s">
        <v>116</v>
      </c>
      <c r="H28">
        <v>207</v>
      </c>
      <c r="I28">
        <v>181</v>
      </c>
      <c r="J28">
        <v>207</v>
      </c>
      <c r="K28" t="s">
        <v>117</v>
      </c>
      <c r="Q28">
        <v>281</v>
      </c>
    </row>
    <row r="29" spans="1:17" x14ac:dyDescent="0.25">
      <c r="A29">
        <v>5830116</v>
      </c>
      <c r="B29" t="s">
        <v>118</v>
      </c>
      <c r="C29" t="s">
        <v>90</v>
      </c>
      <c r="D29" t="s">
        <v>119</v>
      </c>
      <c r="E29">
        <v>5</v>
      </c>
      <c r="F29" s="1">
        <v>43055</v>
      </c>
      <c r="G29" t="s">
        <v>120</v>
      </c>
      <c r="H29">
        <v>206</v>
      </c>
      <c r="I29">
        <v>178</v>
      </c>
      <c r="J29">
        <v>196</v>
      </c>
      <c r="K29" t="s">
        <v>121</v>
      </c>
      <c r="Q29">
        <v>94</v>
      </c>
    </row>
    <row r="30" spans="1:17" x14ac:dyDescent="0.25">
      <c r="A30">
        <v>5830145</v>
      </c>
      <c r="B30" t="s">
        <v>122</v>
      </c>
      <c r="C30" t="s">
        <v>90</v>
      </c>
      <c r="D30" t="s">
        <v>123</v>
      </c>
      <c r="E30">
        <v>5</v>
      </c>
      <c r="F30" s="1">
        <v>43067</v>
      </c>
      <c r="G30" t="s">
        <v>124</v>
      </c>
      <c r="H30">
        <v>214</v>
      </c>
      <c r="I30">
        <v>186</v>
      </c>
      <c r="J30">
        <v>201</v>
      </c>
      <c r="K30" t="s">
        <v>125</v>
      </c>
      <c r="Q30">
        <v>257</v>
      </c>
    </row>
    <row r="31" spans="1:17" x14ac:dyDescent="0.25">
      <c r="A31">
        <v>5830142</v>
      </c>
      <c r="B31" t="s">
        <v>126</v>
      </c>
      <c r="C31" t="s">
        <v>90</v>
      </c>
      <c r="D31" t="s">
        <v>127</v>
      </c>
      <c r="E31">
        <v>3</v>
      </c>
      <c r="F31" s="1">
        <v>43098</v>
      </c>
      <c r="G31" t="s">
        <v>128</v>
      </c>
      <c r="H31">
        <v>209</v>
      </c>
      <c r="I31">
        <v>177</v>
      </c>
      <c r="J31">
        <v>199</v>
      </c>
      <c r="K31" t="s">
        <v>129</v>
      </c>
      <c r="Q31">
        <v>221</v>
      </c>
    </row>
    <row r="32" spans="1:17" x14ac:dyDescent="0.25">
      <c r="A32">
        <v>5631472</v>
      </c>
      <c r="B32" t="s">
        <v>130</v>
      </c>
      <c r="C32" t="e">
        <f t="shared" ref="C32:C41" si="0">--BumyUHiO_7YsHurb9Hkw</f>
        <v>#NAME?</v>
      </c>
      <c r="D32" t="s">
        <v>131</v>
      </c>
      <c r="E32">
        <v>4</v>
      </c>
      <c r="F32" s="1">
        <v>42748</v>
      </c>
      <c r="G32" t="s">
        <v>132</v>
      </c>
      <c r="H32">
        <v>0</v>
      </c>
      <c r="I32">
        <v>0</v>
      </c>
      <c r="J32">
        <v>0</v>
      </c>
      <c r="K32" t="s">
        <v>133</v>
      </c>
      <c r="Q32">
        <v>69</v>
      </c>
    </row>
    <row r="33" spans="1:17" x14ac:dyDescent="0.25">
      <c r="A33">
        <v>5631518</v>
      </c>
      <c r="B33" t="s">
        <v>134</v>
      </c>
      <c r="C33" t="e">
        <f t="shared" si="0"/>
        <v>#NAME?</v>
      </c>
      <c r="D33" t="s">
        <v>135</v>
      </c>
      <c r="E33">
        <v>4</v>
      </c>
      <c r="F33" s="1">
        <v>42758</v>
      </c>
      <c r="G33" t="s">
        <v>136</v>
      </c>
      <c r="H33">
        <v>0</v>
      </c>
      <c r="I33">
        <v>0</v>
      </c>
      <c r="J33">
        <v>0</v>
      </c>
      <c r="K33" t="s">
        <v>137</v>
      </c>
      <c r="Q33">
        <v>143</v>
      </c>
    </row>
    <row r="34" spans="1:17" x14ac:dyDescent="0.25">
      <c r="A34">
        <v>5631490</v>
      </c>
      <c r="B34" t="s">
        <v>138</v>
      </c>
      <c r="C34" t="e">
        <f t="shared" si="0"/>
        <v>#NAME?</v>
      </c>
      <c r="D34" t="s">
        <v>139</v>
      </c>
      <c r="E34">
        <v>5</v>
      </c>
      <c r="F34" s="1">
        <v>42772</v>
      </c>
      <c r="G34" t="s">
        <v>140</v>
      </c>
      <c r="H34">
        <v>0</v>
      </c>
      <c r="I34">
        <v>0</v>
      </c>
      <c r="J34">
        <v>0</v>
      </c>
      <c r="K34" t="s">
        <v>141</v>
      </c>
      <c r="Q34">
        <v>131</v>
      </c>
    </row>
    <row r="35" spans="1:17" x14ac:dyDescent="0.25">
      <c r="A35">
        <v>5631479</v>
      </c>
      <c r="B35" t="s">
        <v>142</v>
      </c>
      <c r="C35" t="e">
        <f t="shared" si="0"/>
        <v>#NAME?</v>
      </c>
      <c r="D35" t="s">
        <v>143</v>
      </c>
      <c r="E35">
        <v>3</v>
      </c>
      <c r="F35" s="1">
        <v>42780</v>
      </c>
      <c r="G35" t="s">
        <v>144</v>
      </c>
      <c r="H35">
        <v>0</v>
      </c>
      <c r="I35">
        <v>0</v>
      </c>
      <c r="J35">
        <v>0</v>
      </c>
      <c r="K35" t="s">
        <v>145</v>
      </c>
      <c r="Q35">
        <v>144</v>
      </c>
    </row>
    <row r="36" spans="1:17" x14ac:dyDescent="0.25">
      <c r="A36">
        <v>5631522</v>
      </c>
      <c r="B36" t="s">
        <v>146</v>
      </c>
      <c r="C36" t="e">
        <f t="shared" si="0"/>
        <v>#NAME?</v>
      </c>
      <c r="D36" t="s">
        <v>147</v>
      </c>
      <c r="E36">
        <v>4</v>
      </c>
      <c r="F36" s="1">
        <v>42780</v>
      </c>
      <c r="G36" t="s">
        <v>148</v>
      </c>
      <c r="H36">
        <v>3</v>
      </c>
      <c r="I36">
        <v>0</v>
      </c>
      <c r="J36">
        <v>0</v>
      </c>
      <c r="K36" t="s">
        <v>149</v>
      </c>
      <c r="Q36">
        <v>120</v>
      </c>
    </row>
    <row r="37" spans="1:17" x14ac:dyDescent="0.25">
      <c r="A37">
        <v>5631485</v>
      </c>
      <c r="B37" t="s">
        <v>150</v>
      </c>
      <c r="C37" t="e">
        <f t="shared" si="0"/>
        <v>#NAME?</v>
      </c>
      <c r="D37" t="s">
        <v>151</v>
      </c>
      <c r="E37">
        <v>4</v>
      </c>
      <c r="F37" s="1">
        <v>42849</v>
      </c>
      <c r="G37" t="s">
        <v>152</v>
      </c>
      <c r="H37">
        <v>0</v>
      </c>
      <c r="I37">
        <v>0</v>
      </c>
      <c r="J37">
        <v>0</v>
      </c>
      <c r="K37" t="s">
        <v>153</v>
      </c>
      <c r="Q37">
        <v>62</v>
      </c>
    </row>
    <row r="38" spans="1:17" x14ac:dyDescent="0.25">
      <c r="A38">
        <v>5631493</v>
      </c>
      <c r="B38" t="s">
        <v>154</v>
      </c>
      <c r="C38" t="e">
        <f t="shared" si="0"/>
        <v>#NAME?</v>
      </c>
      <c r="D38" t="s">
        <v>155</v>
      </c>
      <c r="E38">
        <v>4</v>
      </c>
      <c r="F38" s="1">
        <v>42849</v>
      </c>
      <c r="G38" t="s">
        <v>156</v>
      </c>
      <c r="H38">
        <v>1</v>
      </c>
      <c r="I38">
        <v>0</v>
      </c>
      <c r="J38">
        <v>0</v>
      </c>
      <c r="K38" t="s">
        <v>157</v>
      </c>
      <c r="Q38">
        <v>76</v>
      </c>
    </row>
    <row r="39" spans="1:17" x14ac:dyDescent="0.25">
      <c r="A39">
        <v>5631497</v>
      </c>
      <c r="B39" t="s">
        <v>158</v>
      </c>
      <c r="C39" t="e">
        <f t="shared" si="0"/>
        <v>#NAME?</v>
      </c>
      <c r="D39" t="s">
        <v>159</v>
      </c>
      <c r="E39">
        <v>4</v>
      </c>
      <c r="F39" s="1">
        <v>42989</v>
      </c>
      <c r="G39" t="s">
        <v>160</v>
      </c>
      <c r="H39">
        <v>1</v>
      </c>
      <c r="I39">
        <v>0</v>
      </c>
      <c r="J39">
        <v>0</v>
      </c>
      <c r="K39" t="s">
        <v>161</v>
      </c>
      <c r="Q39">
        <v>60</v>
      </c>
    </row>
    <row r="40" spans="1:17" x14ac:dyDescent="0.25">
      <c r="A40">
        <v>5631498</v>
      </c>
      <c r="B40" t="s">
        <v>162</v>
      </c>
      <c r="C40" t="e">
        <f t="shared" si="0"/>
        <v>#NAME?</v>
      </c>
      <c r="D40" t="s">
        <v>163</v>
      </c>
      <c r="E40">
        <v>5</v>
      </c>
      <c r="F40" s="1">
        <v>43008</v>
      </c>
      <c r="G40" t="s">
        <v>164</v>
      </c>
      <c r="H40">
        <v>1</v>
      </c>
      <c r="I40">
        <v>0</v>
      </c>
      <c r="J40">
        <v>1</v>
      </c>
      <c r="K40" t="s">
        <v>165</v>
      </c>
      <c r="Q40">
        <v>34</v>
      </c>
    </row>
    <row r="41" spans="1:17" x14ac:dyDescent="0.25">
      <c r="A41">
        <v>5631469</v>
      </c>
      <c r="B41" t="s">
        <v>166</v>
      </c>
      <c r="C41" t="e">
        <f t="shared" si="0"/>
        <v>#NAME?</v>
      </c>
      <c r="D41" t="s">
        <v>167</v>
      </c>
      <c r="E41">
        <v>3</v>
      </c>
      <c r="F41" s="1">
        <v>43008</v>
      </c>
      <c r="G41" t="s">
        <v>168</v>
      </c>
      <c r="H41">
        <v>2</v>
      </c>
      <c r="I41">
        <v>1</v>
      </c>
      <c r="J41">
        <v>1</v>
      </c>
      <c r="K41" t="s">
        <v>169</v>
      </c>
      <c r="Q41">
        <v>66</v>
      </c>
    </row>
    <row r="42" spans="1:17" x14ac:dyDescent="0.25">
      <c r="A42">
        <v>3625780</v>
      </c>
      <c r="B42" t="s">
        <v>170</v>
      </c>
      <c r="C42" t="e">
        <f t="shared" ref="C42:C51" si="1">--Qh8yKWAvIP4V4K8ZPfHA</f>
        <v>#NAME?</v>
      </c>
      <c r="D42" t="s">
        <v>171</v>
      </c>
      <c r="E42">
        <v>4</v>
      </c>
      <c r="F42" s="1">
        <v>41084</v>
      </c>
      <c r="G42" t="s">
        <v>172</v>
      </c>
      <c r="H42">
        <v>1</v>
      </c>
      <c r="I42">
        <v>0</v>
      </c>
      <c r="J42">
        <v>0</v>
      </c>
      <c r="K42" t="s">
        <v>173</v>
      </c>
      <c r="Q42">
        <v>325</v>
      </c>
    </row>
    <row r="43" spans="1:17" x14ac:dyDescent="0.25">
      <c r="A43">
        <v>3625927</v>
      </c>
      <c r="B43" t="s">
        <v>174</v>
      </c>
      <c r="C43" t="e">
        <f t="shared" si="1"/>
        <v>#NAME?</v>
      </c>
      <c r="D43" t="s">
        <v>175</v>
      </c>
      <c r="E43">
        <v>3</v>
      </c>
      <c r="F43" s="1">
        <v>41143</v>
      </c>
      <c r="G43" t="s">
        <v>176</v>
      </c>
      <c r="H43">
        <v>0</v>
      </c>
      <c r="I43">
        <v>0</v>
      </c>
      <c r="J43">
        <v>0</v>
      </c>
      <c r="K43" t="s">
        <v>177</v>
      </c>
      <c r="Q43">
        <v>74</v>
      </c>
    </row>
    <row r="44" spans="1:17" x14ac:dyDescent="0.25">
      <c r="A44">
        <v>3625589</v>
      </c>
      <c r="B44" t="s">
        <v>178</v>
      </c>
      <c r="C44" t="e">
        <f t="shared" si="1"/>
        <v>#NAME?</v>
      </c>
      <c r="D44" t="s">
        <v>179</v>
      </c>
      <c r="E44">
        <v>3</v>
      </c>
      <c r="F44" s="1">
        <v>41182</v>
      </c>
      <c r="G44" t="s">
        <v>180</v>
      </c>
      <c r="H44">
        <v>8</v>
      </c>
      <c r="I44">
        <v>0</v>
      </c>
      <c r="J44">
        <v>0</v>
      </c>
      <c r="K44" t="s">
        <v>181</v>
      </c>
      <c r="Q44">
        <v>47</v>
      </c>
    </row>
    <row r="45" spans="1:17" x14ac:dyDescent="0.25">
      <c r="A45">
        <v>3625943</v>
      </c>
      <c r="B45" t="s">
        <v>182</v>
      </c>
      <c r="C45" t="e">
        <f t="shared" si="1"/>
        <v>#NAME?</v>
      </c>
      <c r="D45" t="s">
        <v>183</v>
      </c>
      <c r="E45">
        <v>3</v>
      </c>
      <c r="F45" s="1">
        <v>41321</v>
      </c>
      <c r="G45" t="s">
        <v>184</v>
      </c>
      <c r="H45">
        <v>0</v>
      </c>
      <c r="I45">
        <v>0</v>
      </c>
      <c r="J45">
        <v>1</v>
      </c>
      <c r="K45" t="s">
        <v>185</v>
      </c>
      <c r="Q45">
        <v>46</v>
      </c>
    </row>
    <row r="46" spans="1:17" x14ac:dyDescent="0.25">
      <c r="A46">
        <v>5147998</v>
      </c>
      <c r="B46" t="s">
        <v>186</v>
      </c>
      <c r="C46" t="e">
        <f t="shared" si="1"/>
        <v>#NAME?</v>
      </c>
      <c r="D46" t="s">
        <v>187</v>
      </c>
      <c r="E46">
        <v>2</v>
      </c>
      <c r="F46" s="1">
        <v>41560</v>
      </c>
      <c r="G46" t="s">
        <v>188</v>
      </c>
      <c r="H46">
        <v>0</v>
      </c>
      <c r="I46">
        <v>1</v>
      </c>
      <c r="J46">
        <v>0</v>
      </c>
      <c r="K46" t="s">
        <v>189</v>
      </c>
      <c r="Q46">
        <v>133</v>
      </c>
    </row>
    <row r="47" spans="1:17" x14ac:dyDescent="0.25">
      <c r="A47">
        <v>3625933</v>
      </c>
      <c r="B47" t="s">
        <v>190</v>
      </c>
      <c r="C47" t="e">
        <f t="shared" si="1"/>
        <v>#NAME?</v>
      </c>
      <c r="D47" t="s">
        <v>191</v>
      </c>
      <c r="E47">
        <v>4</v>
      </c>
      <c r="F47" s="1">
        <v>41646</v>
      </c>
      <c r="G47" t="s">
        <v>192</v>
      </c>
      <c r="H47">
        <v>1</v>
      </c>
      <c r="I47">
        <v>0</v>
      </c>
      <c r="J47">
        <v>0</v>
      </c>
      <c r="K47" t="s">
        <v>193</v>
      </c>
      <c r="Q47">
        <v>78</v>
      </c>
    </row>
    <row r="48" spans="1:17" x14ac:dyDescent="0.25">
      <c r="A48">
        <v>3625592</v>
      </c>
      <c r="B48" t="s">
        <v>194</v>
      </c>
      <c r="C48" t="e">
        <f t="shared" si="1"/>
        <v>#NAME?</v>
      </c>
      <c r="D48" t="s">
        <v>195</v>
      </c>
      <c r="E48">
        <v>5</v>
      </c>
      <c r="F48" s="1">
        <v>41743</v>
      </c>
      <c r="G48" t="s">
        <v>196</v>
      </c>
      <c r="H48">
        <v>0</v>
      </c>
      <c r="I48">
        <v>0</v>
      </c>
      <c r="J48">
        <v>0</v>
      </c>
      <c r="K48" t="s">
        <v>197</v>
      </c>
      <c r="Q48">
        <v>349</v>
      </c>
    </row>
    <row r="49" spans="1:17" x14ac:dyDescent="0.25">
      <c r="A49">
        <v>3625911</v>
      </c>
      <c r="B49" t="s">
        <v>198</v>
      </c>
      <c r="C49" t="e">
        <f t="shared" si="1"/>
        <v>#NAME?</v>
      </c>
      <c r="D49" t="s">
        <v>199</v>
      </c>
      <c r="E49">
        <v>3</v>
      </c>
      <c r="F49" s="1">
        <v>42002</v>
      </c>
      <c r="G49" t="s">
        <v>200</v>
      </c>
      <c r="H49">
        <v>0</v>
      </c>
      <c r="I49">
        <v>0</v>
      </c>
      <c r="J49">
        <v>0</v>
      </c>
      <c r="K49" t="s">
        <v>201</v>
      </c>
      <c r="Q49">
        <v>99</v>
      </c>
    </row>
    <row r="50" spans="1:17" x14ac:dyDescent="0.25">
      <c r="A50">
        <v>3625720</v>
      </c>
      <c r="B50" t="s">
        <v>202</v>
      </c>
      <c r="C50" t="e">
        <f t="shared" si="1"/>
        <v>#NAME?</v>
      </c>
      <c r="D50" t="s">
        <v>203</v>
      </c>
      <c r="E50">
        <v>5</v>
      </c>
      <c r="F50" s="1">
        <v>42553</v>
      </c>
      <c r="G50" t="s">
        <v>204</v>
      </c>
      <c r="H50">
        <v>5</v>
      </c>
      <c r="I50">
        <v>1</v>
      </c>
      <c r="J50">
        <v>3</v>
      </c>
      <c r="K50" t="s">
        <v>205</v>
      </c>
      <c r="Q50">
        <v>183</v>
      </c>
    </row>
    <row r="51" spans="1:17" x14ac:dyDescent="0.25">
      <c r="A51">
        <v>3625926</v>
      </c>
      <c r="B51" t="s">
        <v>206</v>
      </c>
      <c r="C51" t="e">
        <f t="shared" si="1"/>
        <v>#NAME?</v>
      </c>
      <c r="D51" t="s">
        <v>207</v>
      </c>
      <c r="E51">
        <v>2</v>
      </c>
      <c r="F51" s="1">
        <v>42882</v>
      </c>
      <c r="G51" t="s">
        <v>208</v>
      </c>
      <c r="H51">
        <v>0</v>
      </c>
      <c r="I51">
        <v>0</v>
      </c>
      <c r="J51">
        <v>0</v>
      </c>
      <c r="K51" t="s">
        <v>209</v>
      </c>
      <c r="Q51">
        <v>76</v>
      </c>
    </row>
    <row r="52" spans="1:17" x14ac:dyDescent="0.25">
      <c r="A52">
        <v>3681071</v>
      </c>
      <c r="B52" t="s">
        <v>210</v>
      </c>
      <c r="C52" t="e">
        <f t="shared" ref="C52:C61" si="2">--RlSfc-QmcHFGHyX6aVjA</f>
        <v>#NAME?</v>
      </c>
      <c r="D52" t="s">
        <v>211</v>
      </c>
      <c r="E52">
        <v>4</v>
      </c>
      <c r="F52" s="1">
        <v>40345</v>
      </c>
      <c r="G52" t="s">
        <v>212</v>
      </c>
      <c r="H52">
        <v>1</v>
      </c>
      <c r="I52">
        <v>0</v>
      </c>
      <c r="J52">
        <v>0</v>
      </c>
      <c r="K52" t="s">
        <v>213</v>
      </c>
      <c r="Q52">
        <v>44</v>
      </c>
    </row>
    <row r="53" spans="1:17" x14ac:dyDescent="0.25">
      <c r="A53">
        <v>3681059</v>
      </c>
      <c r="B53" t="s">
        <v>214</v>
      </c>
      <c r="C53" t="e">
        <f t="shared" si="2"/>
        <v>#NAME?</v>
      </c>
      <c r="D53" t="s">
        <v>215</v>
      </c>
      <c r="E53">
        <v>4</v>
      </c>
      <c r="F53" s="1">
        <v>40382</v>
      </c>
      <c r="G53" t="s">
        <v>216</v>
      </c>
      <c r="H53">
        <v>11</v>
      </c>
      <c r="I53">
        <v>0</v>
      </c>
      <c r="J53">
        <v>4</v>
      </c>
      <c r="K53" t="s">
        <v>217</v>
      </c>
      <c r="Q53">
        <v>54</v>
      </c>
    </row>
    <row r="54" spans="1:17" x14ac:dyDescent="0.25">
      <c r="A54">
        <v>3681055</v>
      </c>
      <c r="B54" t="s">
        <v>218</v>
      </c>
      <c r="C54" t="e">
        <f t="shared" si="2"/>
        <v>#NAME?</v>
      </c>
      <c r="D54" t="s">
        <v>219</v>
      </c>
      <c r="E54">
        <v>1</v>
      </c>
      <c r="F54" s="1">
        <v>41237</v>
      </c>
      <c r="G54" t="s">
        <v>220</v>
      </c>
      <c r="H54">
        <v>6</v>
      </c>
      <c r="I54">
        <v>1</v>
      </c>
      <c r="J54">
        <v>2</v>
      </c>
      <c r="K54" t="s">
        <v>221</v>
      </c>
      <c r="Q54">
        <v>91</v>
      </c>
    </row>
    <row r="55" spans="1:17" x14ac:dyDescent="0.25">
      <c r="A55">
        <v>3681007</v>
      </c>
      <c r="B55" t="s">
        <v>222</v>
      </c>
      <c r="C55" t="e">
        <f t="shared" si="2"/>
        <v>#NAME?</v>
      </c>
      <c r="D55" t="s">
        <v>223</v>
      </c>
      <c r="E55">
        <v>3</v>
      </c>
      <c r="F55" s="1">
        <v>41505</v>
      </c>
      <c r="G55" t="s">
        <v>224</v>
      </c>
      <c r="H55">
        <v>6</v>
      </c>
      <c r="I55">
        <v>2</v>
      </c>
      <c r="J55">
        <v>2</v>
      </c>
      <c r="K55" t="s">
        <v>225</v>
      </c>
      <c r="Q55">
        <v>41</v>
      </c>
    </row>
    <row r="56" spans="1:17" x14ac:dyDescent="0.25">
      <c r="A56">
        <v>3681040</v>
      </c>
      <c r="B56" t="s">
        <v>226</v>
      </c>
      <c r="C56" t="e">
        <f t="shared" si="2"/>
        <v>#NAME?</v>
      </c>
      <c r="D56" t="s">
        <v>227</v>
      </c>
      <c r="E56">
        <v>4</v>
      </c>
      <c r="F56" s="1">
        <v>41511</v>
      </c>
      <c r="G56" t="s">
        <v>228</v>
      </c>
      <c r="H56">
        <v>1</v>
      </c>
      <c r="I56">
        <v>0</v>
      </c>
      <c r="J56">
        <v>0</v>
      </c>
      <c r="K56" t="s">
        <v>229</v>
      </c>
      <c r="Q56">
        <v>38</v>
      </c>
    </row>
    <row r="57" spans="1:17" x14ac:dyDescent="0.25">
      <c r="A57">
        <v>3681042</v>
      </c>
      <c r="B57" t="s">
        <v>230</v>
      </c>
      <c r="C57" t="e">
        <f t="shared" si="2"/>
        <v>#NAME?</v>
      </c>
      <c r="D57" t="s">
        <v>231</v>
      </c>
      <c r="E57">
        <v>3</v>
      </c>
      <c r="F57" s="1">
        <v>41512</v>
      </c>
      <c r="G57" t="s">
        <v>232</v>
      </c>
      <c r="H57">
        <v>1</v>
      </c>
      <c r="I57">
        <v>1</v>
      </c>
      <c r="J57">
        <v>0</v>
      </c>
      <c r="K57" t="s">
        <v>233</v>
      </c>
      <c r="Q57">
        <v>16</v>
      </c>
    </row>
    <row r="58" spans="1:17" x14ac:dyDescent="0.25">
      <c r="A58">
        <v>3681070</v>
      </c>
      <c r="B58" t="s">
        <v>234</v>
      </c>
      <c r="C58" t="e">
        <f t="shared" si="2"/>
        <v>#NAME?</v>
      </c>
      <c r="D58" t="s">
        <v>235</v>
      </c>
      <c r="E58">
        <v>4</v>
      </c>
      <c r="F58" s="1">
        <v>41620</v>
      </c>
      <c r="G58" t="s">
        <v>236</v>
      </c>
      <c r="H58">
        <v>1</v>
      </c>
      <c r="I58">
        <v>1</v>
      </c>
      <c r="J58">
        <v>1</v>
      </c>
      <c r="K58" t="s">
        <v>237</v>
      </c>
      <c r="Q58">
        <v>42</v>
      </c>
    </row>
    <row r="59" spans="1:17" x14ac:dyDescent="0.25">
      <c r="A59">
        <v>3681051</v>
      </c>
      <c r="B59" t="s">
        <v>238</v>
      </c>
      <c r="C59" t="e">
        <f t="shared" si="2"/>
        <v>#NAME?</v>
      </c>
      <c r="D59" t="s">
        <v>239</v>
      </c>
      <c r="E59">
        <v>4</v>
      </c>
      <c r="F59" s="1">
        <v>41636</v>
      </c>
      <c r="G59" t="s">
        <v>240</v>
      </c>
      <c r="H59">
        <v>5</v>
      </c>
      <c r="I59">
        <v>1</v>
      </c>
      <c r="J59">
        <v>2</v>
      </c>
      <c r="K59" t="s">
        <v>241</v>
      </c>
      <c r="Q59">
        <v>49</v>
      </c>
    </row>
    <row r="60" spans="1:17" x14ac:dyDescent="0.25">
      <c r="A60">
        <v>3681088</v>
      </c>
      <c r="B60" t="e">
        <f>-nZ-fj0c6o_0DBlSTLBfIw</f>
        <v>#NAME?</v>
      </c>
      <c r="C60" t="e">
        <f t="shared" si="2"/>
        <v>#NAME?</v>
      </c>
      <c r="D60" t="s">
        <v>242</v>
      </c>
      <c r="E60">
        <v>4</v>
      </c>
      <c r="F60" s="1">
        <v>41685</v>
      </c>
      <c r="G60" t="s">
        <v>243</v>
      </c>
      <c r="H60">
        <v>0</v>
      </c>
      <c r="I60">
        <v>0</v>
      </c>
      <c r="J60">
        <v>0</v>
      </c>
      <c r="K60" t="s">
        <v>244</v>
      </c>
      <c r="Q60">
        <v>41</v>
      </c>
    </row>
    <row r="61" spans="1:17" x14ac:dyDescent="0.25">
      <c r="A61">
        <v>3681057</v>
      </c>
      <c r="B61" t="s">
        <v>245</v>
      </c>
      <c r="C61" t="e">
        <f t="shared" si="2"/>
        <v>#NAME?</v>
      </c>
      <c r="D61" t="s">
        <v>246</v>
      </c>
      <c r="E61">
        <v>4</v>
      </c>
      <c r="F61" s="1">
        <v>41847</v>
      </c>
      <c r="G61" t="s">
        <v>247</v>
      </c>
      <c r="H61">
        <v>1</v>
      </c>
      <c r="I61">
        <v>1</v>
      </c>
      <c r="J61">
        <v>0</v>
      </c>
      <c r="K61" t="s">
        <v>248</v>
      </c>
      <c r="Q61">
        <v>42</v>
      </c>
    </row>
    <row r="62" spans="1:17" x14ac:dyDescent="0.25">
      <c r="A62">
        <v>1650308</v>
      </c>
      <c r="B62" t="s">
        <v>249</v>
      </c>
      <c r="C62" t="e">
        <f t="shared" ref="C62:C71" si="3">--YhjyV-ce1nFLYxP49C5A</f>
        <v>#NAME?</v>
      </c>
      <c r="D62" t="s">
        <v>250</v>
      </c>
      <c r="E62">
        <v>5</v>
      </c>
      <c r="F62" s="1">
        <v>42214</v>
      </c>
      <c r="G62" t="s">
        <v>251</v>
      </c>
      <c r="H62">
        <v>0</v>
      </c>
      <c r="I62">
        <v>0</v>
      </c>
      <c r="J62">
        <v>0</v>
      </c>
      <c r="K62" t="s">
        <v>252</v>
      </c>
      <c r="Q62">
        <v>128</v>
      </c>
    </row>
    <row r="63" spans="1:17" x14ac:dyDescent="0.25">
      <c r="A63">
        <v>1650297</v>
      </c>
      <c r="B63" t="s">
        <v>253</v>
      </c>
      <c r="C63" t="e">
        <f t="shared" si="3"/>
        <v>#NAME?</v>
      </c>
      <c r="D63" t="s">
        <v>254</v>
      </c>
      <c r="E63">
        <v>4</v>
      </c>
      <c r="F63" s="1">
        <v>42343</v>
      </c>
      <c r="G63" t="s">
        <v>255</v>
      </c>
      <c r="H63">
        <v>2</v>
      </c>
      <c r="I63">
        <v>1</v>
      </c>
      <c r="J63">
        <v>2</v>
      </c>
      <c r="K63" t="s">
        <v>256</v>
      </c>
      <c r="Q63">
        <v>55</v>
      </c>
    </row>
    <row r="64" spans="1:17" x14ac:dyDescent="0.25">
      <c r="A64">
        <v>1650326</v>
      </c>
      <c r="B64" t="s">
        <v>257</v>
      </c>
      <c r="C64" t="e">
        <f t="shared" si="3"/>
        <v>#NAME?</v>
      </c>
      <c r="D64" t="s">
        <v>258</v>
      </c>
      <c r="E64">
        <v>4</v>
      </c>
      <c r="F64" s="1">
        <v>42421</v>
      </c>
      <c r="G64" t="s">
        <v>259</v>
      </c>
      <c r="H64">
        <v>2</v>
      </c>
      <c r="I64">
        <v>1</v>
      </c>
      <c r="J64">
        <v>1</v>
      </c>
      <c r="K64" t="s">
        <v>260</v>
      </c>
      <c r="Q64">
        <v>138</v>
      </c>
    </row>
    <row r="65" spans="1:17" x14ac:dyDescent="0.25">
      <c r="A65">
        <v>1650298</v>
      </c>
      <c r="B65" t="s">
        <v>261</v>
      </c>
      <c r="C65" t="e">
        <f t="shared" si="3"/>
        <v>#NAME?</v>
      </c>
      <c r="D65" t="s">
        <v>262</v>
      </c>
      <c r="E65">
        <v>4</v>
      </c>
      <c r="F65" s="1">
        <v>43007</v>
      </c>
      <c r="G65" t="s">
        <v>263</v>
      </c>
      <c r="H65">
        <v>1</v>
      </c>
      <c r="I65">
        <v>0</v>
      </c>
      <c r="J65">
        <v>0</v>
      </c>
      <c r="K65" t="s">
        <v>264</v>
      </c>
      <c r="Q65">
        <v>155</v>
      </c>
    </row>
    <row r="66" spans="1:17" x14ac:dyDescent="0.25">
      <c r="A66">
        <v>1678758</v>
      </c>
      <c r="B66" t="s">
        <v>265</v>
      </c>
      <c r="C66" t="e">
        <f t="shared" si="3"/>
        <v>#NAME?</v>
      </c>
      <c r="D66" t="s">
        <v>266</v>
      </c>
      <c r="E66">
        <v>5</v>
      </c>
      <c r="F66" s="1">
        <v>43059</v>
      </c>
      <c r="G66" t="s">
        <v>267</v>
      </c>
      <c r="H66">
        <v>0</v>
      </c>
      <c r="I66">
        <v>0</v>
      </c>
      <c r="J66">
        <v>0</v>
      </c>
      <c r="K66" t="s">
        <v>268</v>
      </c>
      <c r="Q66">
        <v>101</v>
      </c>
    </row>
    <row r="67" spans="1:17" x14ac:dyDescent="0.25">
      <c r="A67">
        <v>1678731</v>
      </c>
      <c r="B67" t="s">
        <v>269</v>
      </c>
      <c r="C67" t="e">
        <f t="shared" si="3"/>
        <v>#NAME?</v>
      </c>
      <c r="D67" t="s">
        <v>270</v>
      </c>
      <c r="E67">
        <v>3</v>
      </c>
      <c r="F67" s="1">
        <v>43065</v>
      </c>
      <c r="G67" t="s">
        <v>271</v>
      </c>
      <c r="H67">
        <v>0</v>
      </c>
      <c r="I67">
        <v>0</v>
      </c>
      <c r="J67">
        <v>0</v>
      </c>
      <c r="K67" t="s">
        <v>272</v>
      </c>
      <c r="Q67">
        <v>107</v>
      </c>
    </row>
    <row r="68" spans="1:17" x14ac:dyDescent="0.25">
      <c r="A68">
        <v>1678741</v>
      </c>
      <c r="B68" t="s">
        <v>273</v>
      </c>
      <c r="C68" t="e">
        <f t="shared" si="3"/>
        <v>#NAME?</v>
      </c>
      <c r="D68" t="s">
        <v>274</v>
      </c>
      <c r="E68">
        <v>4</v>
      </c>
      <c r="F68" s="1">
        <v>43065</v>
      </c>
      <c r="G68" t="s">
        <v>275</v>
      </c>
      <c r="H68">
        <v>0</v>
      </c>
      <c r="I68">
        <v>0</v>
      </c>
      <c r="J68">
        <v>0</v>
      </c>
      <c r="K68" t="s">
        <v>276</v>
      </c>
      <c r="Q68">
        <v>122</v>
      </c>
    </row>
    <row r="69" spans="1:17" x14ac:dyDescent="0.25">
      <c r="A69">
        <v>1678735</v>
      </c>
      <c r="B69" t="s">
        <v>277</v>
      </c>
      <c r="C69" t="e">
        <f t="shared" si="3"/>
        <v>#NAME?</v>
      </c>
      <c r="D69" t="s">
        <v>278</v>
      </c>
      <c r="E69">
        <v>4</v>
      </c>
      <c r="F69" s="1">
        <v>43067</v>
      </c>
      <c r="G69" t="s">
        <v>279</v>
      </c>
      <c r="H69">
        <v>0</v>
      </c>
      <c r="I69">
        <v>1</v>
      </c>
      <c r="J69">
        <v>1</v>
      </c>
      <c r="K69" t="s">
        <v>280</v>
      </c>
      <c r="Q69">
        <v>270</v>
      </c>
    </row>
    <row r="70" spans="1:17" x14ac:dyDescent="0.25">
      <c r="A70">
        <v>1678740</v>
      </c>
      <c r="B70" t="s">
        <v>281</v>
      </c>
      <c r="C70" t="e">
        <f t="shared" si="3"/>
        <v>#NAME?</v>
      </c>
      <c r="D70" t="s">
        <v>282</v>
      </c>
      <c r="E70">
        <v>4</v>
      </c>
      <c r="F70" s="1">
        <v>43166</v>
      </c>
      <c r="G70" t="s">
        <v>283</v>
      </c>
      <c r="H70">
        <v>3</v>
      </c>
      <c r="I70">
        <v>0</v>
      </c>
      <c r="J70">
        <v>2</v>
      </c>
      <c r="K70" t="s">
        <v>284</v>
      </c>
      <c r="Q70">
        <v>184</v>
      </c>
    </row>
    <row r="71" spans="1:17" x14ac:dyDescent="0.25">
      <c r="A71">
        <v>1650314</v>
      </c>
      <c r="B71" t="s">
        <v>285</v>
      </c>
      <c r="C71" t="e">
        <f t="shared" si="3"/>
        <v>#NAME?</v>
      </c>
      <c r="D71" t="s">
        <v>286</v>
      </c>
      <c r="E71">
        <v>3</v>
      </c>
      <c r="F71" s="1">
        <v>43200</v>
      </c>
      <c r="G71" t="s">
        <v>287</v>
      </c>
      <c r="H71">
        <v>0</v>
      </c>
      <c r="I71">
        <v>0</v>
      </c>
      <c r="J71">
        <v>0</v>
      </c>
      <c r="K71" t="s">
        <v>288</v>
      </c>
      <c r="Q71">
        <v>105</v>
      </c>
    </row>
    <row r="72" spans="1:17" x14ac:dyDescent="0.25">
      <c r="A72">
        <v>2649242</v>
      </c>
      <c r="B72" t="s">
        <v>289</v>
      </c>
      <c r="C72" t="e">
        <f t="shared" ref="C72:C81" si="4">0-hVEpwWEcJLJoGq3rE3g</f>
        <v>#NAME?</v>
      </c>
      <c r="D72" t="s">
        <v>290</v>
      </c>
      <c r="E72">
        <v>4</v>
      </c>
      <c r="F72" s="1">
        <v>42131</v>
      </c>
      <c r="G72" t="s">
        <v>291</v>
      </c>
      <c r="H72">
        <v>0</v>
      </c>
      <c r="I72">
        <v>0</v>
      </c>
      <c r="J72">
        <v>0</v>
      </c>
      <c r="K72" t="s">
        <v>292</v>
      </c>
      <c r="Q72">
        <v>91</v>
      </c>
    </row>
    <row r="73" spans="1:17" x14ac:dyDescent="0.25">
      <c r="A73">
        <v>2678550</v>
      </c>
      <c r="B73" t="s">
        <v>293</v>
      </c>
      <c r="C73" t="e">
        <f t="shared" si="4"/>
        <v>#NAME?</v>
      </c>
      <c r="D73" t="s">
        <v>294</v>
      </c>
      <c r="E73">
        <v>3</v>
      </c>
      <c r="F73" s="1">
        <v>42131</v>
      </c>
      <c r="G73" t="s">
        <v>295</v>
      </c>
      <c r="H73">
        <v>0</v>
      </c>
      <c r="I73">
        <v>1</v>
      </c>
      <c r="J73">
        <v>0</v>
      </c>
      <c r="K73" t="s">
        <v>296</v>
      </c>
      <c r="Q73">
        <v>248</v>
      </c>
    </row>
    <row r="74" spans="1:17" x14ac:dyDescent="0.25">
      <c r="A74">
        <v>2649252</v>
      </c>
      <c r="B74" t="s">
        <v>297</v>
      </c>
      <c r="C74" t="e">
        <f t="shared" si="4"/>
        <v>#NAME?</v>
      </c>
      <c r="D74" t="s">
        <v>298</v>
      </c>
      <c r="E74">
        <v>3</v>
      </c>
      <c r="F74" s="1">
        <v>42176</v>
      </c>
      <c r="G74" t="s">
        <v>299</v>
      </c>
      <c r="H74">
        <v>1</v>
      </c>
      <c r="I74">
        <v>0</v>
      </c>
      <c r="J74">
        <v>1</v>
      </c>
      <c r="K74" t="s">
        <v>300</v>
      </c>
      <c r="Q74">
        <v>159</v>
      </c>
    </row>
    <row r="75" spans="1:17" x14ac:dyDescent="0.25">
      <c r="A75">
        <v>2649230</v>
      </c>
      <c r="B75" t="s">
        <v>301</v>
      </c>
      <c r="C75" t="e">
        <f t="shared" si="4"/>
        <v>#NAME?</v>
      </c>
      <c r="D75" t="s">
        <v>302</v>
      </c>
      <c r="E75">
        <v>5</v>
      </c>
      <c r="F75" s="1">
        <v>42215</v>
      </c>
      <c r="G75" t="s">
        <v>303</v>
      </c>
      <c r="H75">
        <v>2</v>
      </c>
      <c r="I75">
        <v>0</v>
      </c>
      <c r="J75">
        <v>1</v>
      </c>
      <c r="K75" t="s">
        <v>304</v>
      </c>
      <c r="Q75">
        <v>93</v>
      </c>
    </row>
    <row r="76" spans="1:17" x14ac:dyDescent="0.25">
      <c r="A76">
        <v>2649225</v>
      </c>
      <c r="B76" t="s">
        <v>305</v>
      </c>
      <c r="C76" t="e">
        <f t="shared" si="4"/>
        <v>#NAME?</v>
      </c>
      <c r="D76" t="s">
        <v>306</v>
      </c>
      <c r="E76">
        <v>4</v>
      </c>
      <c r="F76" s="1">
        <v>42377</v>
      </c>
      <c r="G76" t="s">
        <v>307</v>
      </c>
      <c r="H76">
        <v>0</v>
      </c>
      <c r="I76">
        <v>0</v>
      </c>
      <c r="J76">
        <v>0</v>
      </c>
      <c r="K76" t="s">
        <v>308</v>
      </c>
      <c r="Q76">
        <v>18</v>
      </c>
    </row>
    <row r="77" spans="1:17" x14ac:dyDescent="0.25">
      <c r="A77">
        <v>2649232</v>
      </c>
      <c r="B77" t="s">
        <v>309</v>
      </c>
      <c r="C77" t="e">
        <f t="shared" si="4"/>
        <v>#NAME?</v>
      </c>
      <c r="D77" t="s">
        <v>310</v>
      </c>
      <c r="E77">
        <v>3</v>
      </c>
      <c r="F77" s="1">
        <v>42428</v>
      </c>
      <c r="G77" t="s">
        <v>311</v>
      </c>
      <c r="H77">
        <v>0</v>
      </c>
      <c r="I77">
        <v>0</v>
      </c>
      <c r="J77">
        <v>0</v>
      </c>
      <c r="K77" t="s">
        <v>312</v>
      </c>
      <c r="Q77">
        <v>315</v>
      </c>
    </row>
    <row r="78" spans="1:17" x14ac:dyDescent="0.25">
      <c r="A78">
        <v>2649249</v>
      </c>
      <c r="B78" t="s">
        <v>313</v>
      </c>
      <c r="C78" t="e">
        <f t="shared" si="4"/>
        <v>#NAME?</v>
      </c>
      <c r="D78" t="s">
        <v>314</v>
      </c>
      <c r="E78">
        <v>3</v>
      </c>
      <c r="F78" s="1">
        <v>42429</v>
      </c>
      <c r="G78" t="s">
        <v>315</v>
      </c>
      <c r="H78">
        <v>0</v>
      </c>
      <c r="I78">
        <v>0</v>
      </c>
      <c r="J78">
        <v>0</v>
      </c>
      <c r="K78" t="s">
        <v>316</v>
      </c>
      <c r="Q78">
        <v>144</v>
      </c>
    </row>
    <row r="79" spans="1:17" x14ac:dyDescent="0.25">
      <c r="A79">
        <v>2649246</v>
      </c>
      <c r="B79" t="s">
        <v>317</v>
      </c>
      <c r="C79" t="e">
        <f t="shared" si="4"/>
        <v>#NAME?</v>
      </c>
      <c r="D79" t="s">
        <v>318</v>
      </c>
      <c r="E79">
        <v>5</v>
      </c>
      <c r="F79" s="1">
        <v>42498</v>
      </c>
      <c r="G79" t="s">
        <v>319</v>
      </c>
      <c r="H79">
        <v>1</v>
      </c>
      <c r="I79">
        <v>1</v>
      </c>
      <c r="J79">
        <v>1</v>
      </c>
      <c r="K79" t="s">
        <v>320</v>
      </c>
      <c r="Q79">
        <v>47</v>
      </c>
    </row>
    <row r="80" spans="1:17" x14ac:dyDescent="0.25">
      <c r="A80">
        <v>2649247</v>
      </c>
      <c r="B80" t="s">
        <v>321</v>
      </c>
      <c r="C80" t="e">
        <f t="shared" si="4"/>
        <v>#NAME?</v>
      </c>
      <c r="D80" t="s">
        <v>322</v>
      </c>
      <c r="E80">
        <v>4</v>
      </c>
      <c r="F80" s="1">
        <v>42701</v>
      </c>
      <c r="G80" t="s">
        <v>323</v>
      </c>
      <c r="H80">
        <v>7</v>
      </c>
      <c r="I80">
        <v>5</v>
      </c>
      <c r="J80">
        <v>7</v>
      </c>
      <c r="K80" t="s">
        <v>324</v>
      </c>
      <c r="Q80">
        <v>160</v>
      </c>
    </row>
    <row r="81" spans="1:17" x14ac:dyDescent="0.25">
      <c r="A81">
        <v>2649262</v>
      </c>
      <c r="B81" t="s">
        <v>325</v>
      </c>
      <c r="C81" t="e">
        <f t="shared" si="4"/>
        <v>#NAME?</v>
      </c>
      <c r="D81" t="s">
        <v>326</v>
      </c>
      <c r="E81">
        <v>5</v>
      </c>
      <c r="F81" s="1">
        <v>43080</v>
      </c>
      <c r="G81" t="s">
        <v>327</v>
      </c>
      <c r="H81">
        <v>1</v>
      </c>
      <c r="I81">
        <v>0</v>
      </c>
      <c r="J81">
        <v>2</v>
      </c>
      <c r="K81" t="s">
        <v>328</v>
      </c>
      <c r="Q81">
        <v>229</v>
      </c>
    </row>
    <row r="82" spans="1:17" x14ac:dyDescent="0.25">
      <c r="A82">
        <v>3948362</v>
      </c>
      <c r="B82" t="s">
        <v>329</v>
      </c>
      <c r="C82" t="s">
        <v>330</v>
      </c>
      <c r="D82" t="s">
        <v>331</v>
      </c>
      <c r="E82">
        <v>2</v>
      </c>
      <c r="F82" s="1">
        <v>40944</v>
      </c>
      <c r="G82" t="s">
        <v>332</v>
      </c>
      <c r="H82">
        <v>1</v>
      </c>
      <c r="I82">
        <v>0</v>
      </c>
      <c r="J82">
        <v>0</v>
      </c>
      <c r="K82" t="s">
        <v>333</v>
      </c>
      <c r="Q82">
        <v>74</v>
      </c>
    </row>
    <row r="83" spans="1:17" x14ac:dyDescent="0.25">
      <c r="A83">
        <v>3948755</v>
      </c>
      <c r="B83" t="s">
        <v>334</v>
      </c>
      <c r="C83" t="s">
        <v>330</v>
      </c>
      <c r="D83" t="s">
        <v>335</v>
      </c>
      <c r="E83">
        <v>4</v>
      </c>
      <c r="F83" s="1">
        <v>40947</v>
      </c>
      <c r="G83" t="s">
        <v>336</v>
      </c>
      <c r="H83">
        <v>1</v>
      </c>
      <c r="I83">
        <v>0</v>
      </c>
      <c r="J83">
        <v>0</v>
      </c>
      <c r="K83" t="s">
        <v>337</v>
      </c>
      <c r="Q83">
        <v>40</v>
      </c>
    </row>
    <row r="84" spans="1:17" x14ac:dyDescent="0.25">
      <c r="A84">
        <v>3948764</v>
      </c>
      <c r="B84" t="s">
        <v>338</v>
      </c>
      <c r="C84" t="s">
        <v>330</v>
      </c>
      <c r="D84" t="s">
        <v>339</v>
      </c>
      <c r="E84">
        <v>4</v>
      </c>
      <c r="F84" s="1">
        <v>40994</v>
      </c>
      <c r="G84" t="s">
        <v>340</v>
      </c>
      <c r="H84">
        <v>1</v>
      </c>
      <c r="I84">
        <v>0</v>
      </c>
      <c r="J84">
        <v>1</v>
      </c>
      <c r="K84" t="s">
        <v>341</v>
      </c>
      <c r="Q84">
        <v>10</v>
      </c>
    </row>
    <row r="85" spans="1:17" x14ac:dyDescent="0.25">
      <c r="A85">
        <v>3948776</v>
      </c>
      <c r="B85" t="s">
        <v>342</v>
      </c>
      <c r="C85" t="s">
        <v>330</v>
      </c>
      <c r="D85" t="s">
        <v>343</v>
      </c>
      <c r="E85">
        <v>4</v>
      </c>
      <c r="F85" s="1">
        <v>40994</v>
      </c>
      <c r="G85" t="s">
        <v>344</v>
      </c>
      <c r="H85">
        <v>1</v>
      </c>
      <c r="I85">
        <v>0</v>
      </c>
      <c r="J85">
        <v>0</v>
      </c>
      <c r="K85" t="s">
        <v>345</v>
      </c>
      <c r="Q85">
        <v>10</v>
      </c>
    </row>
    <row r="86" spans="1:17" x14ac:dyDescent="0.25">
      <c r="A86">
        <v>3948807</v>
      </c>
      <c r="B86" t="s">
        <v>346</v>
      </c>
      <c r="C86" t="s">
        <v>330</v>
      </c>
      <c r="D86" t="s">
        <v>347</v>
      </c>
      <c r="E86">
        <v>3</v>
      </c>
      <c r="F86" s="1">
        <v>41034</v>
      </c>
      <c r="G86" t="s">
        <v>348</v>
      </c>
      <c r="H86">
        <v>0</v>
      </c>
      <c r="I86">
        <v>1</v>
      </c>
      <c r="J86">
        <v>0</v>
      </c>
      <c r="K86" t="s">
        <v>349</v>
      </c>
      <c r="Q86">
        <v>18</v>
      </c>
    </row>
    <row r="87" spans="1:17" x14ac:dyDescent="0.25">
      <c r="A87">
        <v>3948808</v>
      </c>
      <c r="B87" t="s">
        <v>350</v>
      </c>
      <c r="C87" t="s">
        <v>330</v>
      </c>
      <c r="D87" t="s">
        <v>351</v>
      </c>
      <c r="E87">
        <v>4</v>
      </c>
      <c r="F87" s="1">
        <v>41255</v>
      </c>
      <c r="G87" t="s">
        <v>352</v>
      </c>
      <c r="H87">
        <v>0</v>
      </c>
      <c r="I87">
        <v>0</v>
      </c>
      <c r="J87">
        <v>0</v>
      </c>
      <c r="K87" t="s">
        <v>353</v>
      </c>
      <c r="Q87">
        <v>14</v>
      </c>
    </row>
    <row r="88" spans="1:17" x14ac:dyDescent="0.25">
      <c r="A88">
        <v>3948800</v>
      </c>
      <c r="B88" t="s">
        <v>354</v>
      </c>
      <c r="C88" t="s">
        <v>330</v>
      </c>
      <c r="D88" t="s">
        <v>355</v>
      </c>
      <c r="E88">
        <v>4</v>
      </c>
      <c r="F88" s="1">
        <v>41255</v>
      </c>
      <c r="G88" t="s">
        <v>356</v>
      </c>
      <c r="H88">
        <v>0</v>
      </c>
      <c r="I88">
        <v>0</v>
      </c>
      <c r="J88">
        <v>0</v>
      </c>
      <c r="K88" t="s">
        <v>357</v>
      </c>
      <c r="Q88">
        <v>7</v>
      </c>
    </row>
    <row r="89" spans="1:17" x14ac:dyDescent="0.25">
      <c r="A89">
        <v>3948391</v>
      </c>
      <c r="B89" t="s">
        <v>358</v>
      </c>
      <c r="C89" t="s">
        <v>330</v>
      </c>
      <c r="D89" t="s">
        <v>359</v>
      </c>
      <c r="E89">
        <v>3</v>
      </c>
      <c r="F89" s="1">
        <v>41255</v>
      </c>
      <c r="G89" t="s">
        <v>360</v>
      </c>
      <c r="H89">
        <v>0</v>
      </c>
      <c r="I89">
        <v>0</v>
      </c>
      <c r="J89">
        <v>0</v>
      </c>
      <c r="K89" t="s">
        <v>361</v>
      </c>
      <c r="Q89">
        <v>19</v>
      </c>
    </row>
    <row r="90" spans="1:17" x14ac:dyDescent="0.25">
      <c r="A90">
        <v>3948769</v>
      </c>
      <c r="B90" t="s">
        <v>362</v>
      </c>
      <c r="C90" t="s">
        <v>330</v>
      </c>
      <c r="D90" t="s">
        <v>363</v>
      </c>
      <c r="E90">
        <v>4</v>
      </c>
      <c r="F90" s="1">
        <v>41313</v>
      </c>
      <c r="G90" t="s">
        <v>364</v>
      </c>
      <c r="H90">
        <v>0</v>
      </c>
      <c r="I90">
        <v>0</v>
      </c>
      <c r="J90">
        <v>0</v>
      </c>
      <c r="K90" t="s">
        <v>365</v>
      </c>
      <c r="Q90">
        <v>122</v>
      </c>
    </row>
    <row r="91" spans="1:17" x14ac:dyDescent="0.25">
      <c r="A91">
        <v>3948763</v>
      </c>
      <c r="B91" t="s">
        <v>366</v>
      </c>
      <c r="C91" t="s">
        <v>330</v>
      </c>
      <c r="D91" t="s">
        <v>367</v>
      </c>
      <c r="E91">
        <v>3</v>
      </c>
      <c r="F91" s="1">
        <v>41960</v>
      </c>
      <c r="G91" t="s">
        <v>368</v>
      </c>
      <c r="H91">
        <v>1</v>
      </c>
      <c r="I91">
        <v>0</v>
      </c>
      <c r="J91">
        <v>0</v>
      </c>
      <c r="K91" t="s">
        <v>369</v>
      </c>
      <c r="Q91">
        <v>74</v>
      </c>
    </row>
    <row r="92" spans="1:17" x14ac:dyDescent="0.25">
      <c r="A92">
        <v>4547614</v>
      </c>
      <c r="B92" t="s">
        <v>370</v>
      </c>
      <c r="C92" t="s">
        <v>371</v>
      </c>
      <c r="D92" t="s">
        <v>372</v>
      </c>
      <c r="E92">
        <v>3</v>
      </c>
      <c r="F92" s="1">
        <v>40034</v>
      </c>
      <c r="G92" t="s">
        <v>373</v>
      </c>
      <c r="H92">
        <v>6</v>
      </c>
      <c r="I92">
        <v>9</v>
      </c>
      <c r="J92">
        <v>7</v>
      </c>
      <c r="K92" t="s">
        <v>374</v>
      </c>
      <c r="Q92">
        <v>87</v>
      </c>
    </row>
    <row r="93" spans="1:17" x14ac:dyDescent="0.25">
      <c r="A93">
        <v>4547659</v>
      </c>
      <c r="B93" t="s">
        <v>375</v>
      </c>
      <c r="C93" t="s">
        <v>371</v>
      </c>
      <c r="D93" t="s">
        <v>376</v>
      </c>
      <c r="E93">
        <v>4</v>
      </c>
      <c r="F93" s="1">
        <v>40143</v>
      </c>
      <c r="G93" t="s">
        <v>377</v>
      </c>
      <c r="H93">
        <v>8</v>
      </c>
      <c r="I93">
        <v>4</v>
      </c>
      <c r="J93">
        <v>5</v>
      </c>
      <c r="K93" t="s">
        <v>378</v>
      </c>
      <c r="Q93">
        <v>112</v>
      </c>
    </row>
    <row r="94" spans="1:17" x14ac:dyDescent="0.25">
      <c r="A94">
        <v>4547630</v>
      </c>
      <c r="B94" t="s">
        <v>379</v>
      </c>
      <c r="C94" t="s">
        <v>371</v>
      </c>
      <c r="D94" t="s">
        <v>380</v>
      </c>
      <c r="E94">
        <v>3</v>
      </c>
      <c r="F94" s="1">
        <v>40174</v>
      </c>
      <c r="G94" t="s">
        <v>381</v>
      </c>
      <c r="H94">
        <v>10</v>
      </c>
      <c r="I94">
        <v>6</v>
      </c>
      <c r="J94">
        <v>6</v>
      </c>
      <c r="K94" t="s">
        <v>382</v>
      </c>
      <c r="Q94">
        <v>249</v>
      </c>
    </row>
    <row r="95" spans="1:17" x14ac:dyDescent="0.25">
      <c r="A95">
        <v>4547633</v>
      </c>
      <c r="B95" t="s">
        <v>383</v>
      </c>
      <c r="C95" t="s">
        <v>371</v>
      </c>
      <c r="D95" t="s">
        <v>384</v>
      </c>
      <c r="E95">
        <v>3</v>
      </c>
      <c r="F95" s="1">
        <v>40554</v>
      </c>
      <c r="G95" t="s">
        <v>385</v>
      </c>
      <c r="H95">
        <v>4</v>
      </c>
      <c r="I95">
        <v>2</v>
      </c>
      <c r="J95">
        <v>4</v>
      </c>
      <c r="K95" t="s">
        <v>386</v>
      </c>
      <c r="Q95">
        <v>142</v>
      </c>
    </row>
    <row r="96" spans="1:17" x14ac:dyDescent="0.25">
      <c r="A96">
        <v>4547651</v>
      </c>
      <c r="B96" t="s">
        <v>387</v>
      </c>
      <c r="C96" t="s">
        <v>371</v>
      </c>
      <c r="D96" t="s">
        <v>388</v>
      </c>
      <c r="E96">
        <v>2</v>
      </c>
      <c r="F96" s="1">
        <v>40709</v>
      </c>
      <c r="G96" t="s">
        <v>389</v>
      </c>
      <c r="H96">
        <v>8</v>
      </c>
      <c r="I96">
        <v>7</v>
      </c>
      <c r="J96">
        <v>4</v>
      </c>
      <c r="K96" t="s">
        <v>390</v>
      </c>
      <c r="Q96">
        <v>171</v>
      </c>
    </row>
    <row r="97" spans="1:17" x14ac:dyDescent="0.25">
      <c r="A97">
        <v>4547657</v>
      </c>
      <c r="B97" t="s">
        <v>391</v>
      </c>
      <c r="C97" t="s">
        <v>371</v>
      </c>
      <c r="D97" t="s">
        <v>392</v>
      </c>
      <c r="E97">
        <v>5</v>
      </c>
      <c r="F97" s="1">
        <v>40962</v>
      </c>
      <c r="G97" t="s">
        <v>393</v>
      </c>
      <c r="H97">
        <v>10</v>
      </c>
      <c r="I97">
        <v>4</v>
      </c>
      <c r="J97">
        <v>7</v>
      </c>
      <c r="K97" t="s">
        <v>394</v>
      </c>
      <c r="Q97">
        <v>601</v>
      </c>
    </row>
    <row r="98" spans="1:17" x14ac:dyDescent="0.25">
      <c r="A98">
        <v>4547620</v>
      </c>
      <c r="B98" t="s">
        <v>395</v>
      </c>
      <c r="C98" t="s">
        <v>371</v>
      </c>
      <c r="D98" t="s">
        <v>396</v>
      </c>
      <c r="E98">
        <v>4</v>
      </c>
      <c r="F98" s="1">
        <v>40965</v>
      </c>
      <c r="G98" t="s">
        <v>397</v>
      </c>
      <c r="H98">
        <v>4</v>
      </c>
      <c r="I98">
        <v>2</v>
      </c>
      <c r="J98">
        <v>3</v>
      </c>
      <c r="K98" t="s">
        <v>398</v>
      </c>
      <c r="Q98">
        <v>303</v>
      </c>
    </row>
    <row r="99" spans="1:17" x14ac:dyDescent="0.25">
      <c r="A99">
        <v>4547662</v>
      </c>
      <c r="B99" t="s">
        <v>399</v>
      </c>
      <c r="C99" t="s">
        <v>371</v>
      </c>
      <c r="D99" t="s">
        <v>400</v>
      </c>
      <c r="E99">
        <v>3</v>
      </c>
      <c r="F99" s="1">
        <v>41213</v>
      </c>
      <c r="G99" t="s">
        <v>401</v>
      </c>
      <c r="H99">
        <v>7</v>
      </c>
      <c r="I99">
        <v>3</v>
      </c>
      <c r="J99">
        <v>4</v>
      </c>
      <c r="K99" t="s">
        <v>402</v>
      </c>
      <c r="Q99">
        <v>94</v>
      </c>
    </row>
    <row r="100" spans="1:17" x14ac:dyDescent="0.25">
      <c r="A100">
        <v>4547670</v>
      </c>
      <c r="B100" t="s">
        <v>403</v>
      </c>
      <c r="C100" t="s">
        <v>371</v>
      </c>
      <c r="D100" t="s">
        <v>404</v>
      </c>
      <c r="E100">
        <v>3</v>
      </c>
      <c r="F100" s="1">
        <v>41865</v>
      </c>
      <c r="G100" t="s">
        <v>405</v>
      </c>
      <c r="H100">
        <v>12</v>
      </c>
      <c r="I100">
        <v>9</v>
      </c>
      <c r="J100">
        <v>10</v>
      </c>
      <c r="K100" t="s">
        <v>406</v>
      </c>
      <c r="Q100">
        <v>333</v>
      </c>
    </row>
    <row r="101" spans="1:17" x14ac:dyDescent="0.25">
      <c r="A101">
        <v>4547629</v>
      </c>
      <c r="B101" t="s">
        <v>407</v>
      </c>
      <c r="C101" t="s">
        <v>371</v>
      </c>
      <c r="D101" t="s">
        <v>408</v>
      </c>
      <c r="E101">
        <v>4</v>
      </c>
      <c r="F101" s="1">
        <v>41878</v>
      </c>
      <c r="G101" t="s">
        <v>409</v>
      </c>
      <c r="H101">
        <v>20</v>
      </c>
      <c r="I101">
        <v>17</v>
      </c>
      <c r="J101">
        <v>17</v>
      </c>
      <c r="K101" t="s">
        <v>410</v>
      </c>
      <c r="Q101">
        <v>207</v>
      </c>
    </row>
    <row r="102" spans="1:17" x14ac:dyDescent="0.25">
      <c r="A102">
        <v>2968693</v>
      </c>
      <c r="B102" t="s">
        <v>411</v>
      </c>
      <c r="C102" t="s">
        <v>412</v>
      </c>
      <c r="D102" t="s">
        <v>413</v>
      </c>
      <c r="E102">
        <v>5</v>
      </c>
      <c r="F102" s="1">
        <v>40799</v>
      </c>
      <c r="G102" t="s">
        <v>414</v>
      </c>
      <c r="H102">
        <v>1</v>
      </c>
      <c r="I102">
        <v>0</v>
      </c>
      <c r="J102">
        <v>0</v>
      </c>
      <c r="K102" t="s">
        <v>415</v>
      </c>
      <c r="Q102">
        <v>29</v>
      </c>
    </row>
    <row r="103" spans="1:17" x14ac:dyDescent="0.25">
      <c r="A103">
        <v>2968672</v>
      </c>
      <c r="B103" t="s">
        <v>416</v>
      </c>
      <c r="C103" t="s">
        <v>412</v>
      </c>
      <c r="D103" t="s">
        <v>417</v>
      </c>
      <c r="E103">
        <v>5</v>
      </c>
      <c r="F103" s="1">
        <v>40875</v>
      </c>
      <c r="G103" t="s">
        <v>418</v>
      </c>
      <c r="H103">
        <v>2</v>
      </c>
      <c r="I103">
        <v>0</v>
      </c>
      <c r="J103">
        <v>0</v>
      </c>
      <c r="K103" t="s">
        <v>419</v>
      </c>
      <c r="Q103">
        <v>81</v>
      </c>
    </row>
    <row r="104" spans="1:17" x14ac:dyDescent="0.25">
      <c r="A104">
        <v>2968710</v>
      </c>
      <c r="B104" t="s">
        <v>420</v>
      </c>
      <c r="C104" t="s">
        <v>412</v>
      </c>
      <c r="D104" t="s">
        <v>421</v>
      </c>
      <c r="E104">
        <v>4</v>
      </c>
      <c r="F104" s="1">
        <v>40875</v>
      </c>
      <c r="G104" t="s">
        <v>422</v>
      </c>
      <c r="H104">
        <v>1</v>
      </c>
      <c r="I104">
        <v>0</v>
      </c>
      <c r="J104">
        <v>0</v>
      </c>
      <c r="K104" t="s">
        <v>423</v>
      </c>
      <c r="Q104">
        <v>27</v>
      </c>
    </row>
    <row r="105" spans="1:17" x14ac:dyDescent="0.25">
      <c r="A105">
        <v>2968667</v>
      </c>
      <c r="B105" t="s">
        <v>424</v>
      </c>
      <c r="C105" t="s">
        <v>412</v>
      </c>
      <c r="D105" t="s">
        <v>425</v>
      </c>
      <c r="E105">
        <v>4</v>
      </c>
      <c r="F105" s="1">
        <v>40883</v>
      </c>
      <c r="G105" t="s">
        <v>426</v>
      </c>
      <c r="H105">
        <v>0</v>
      </c>
      <c r="I105">
        <v>0</v>
      </c>
      <c r="J105">
        <v>0</v>
      </c>
      <c r="K105" t="s">
        <v>427</v>
      </c>
      <c r="Q105">
        <v>36</v>
      </c>
    </row>
    <row r="106" spans="1:17" x14ac:dyDescent="0.25">
      <c r="A106">
        <v>2968652</v>
      </c>
      <c r="B106" t="s">
        <v>428</v>
      </c>
      <c r="C106" t="s">
        <v>412</v>
      </c>
      <c r="D106" t="s">
        <v>429</v>
      </c>
      <c r="E106">
        <v>4</v>
      </c>
      <c r="F106" s="1">
        <v>40883</v>
      </c>
      <c r="G106" t="s">
        <v>430</v>
      </c>
      <c r="H106">
        <v>0</v>
      </c>
      <c r="I106">
        <v>1</v>
      </c>
      <c r="J106">
        <v>0</v>
      </c>
      <c r="K106" t="s">
        <v>431</v>
      </c>
      <c r="Q106">
        <v>22</v>
      </c>
    </row>
    <row r="107" spans="1:17" x14ac:dyDescent="0.25">
      <c r="A107">
        <v>2968674</v>
      </c>
      <c r="B107" t="s">
        <v>432</v>
      </c>
      <c r="C107" t="s">
        <v>412</v>
      </c>
      <c r="D107" t="s">
        <v>433</v>
      </c>
      <c r="E107">
        <v>4</v>
      </c>
      <c r="F107" s="1">
        <v>40889</v>
      </c>
      <c r="G107" t="s">
        <v>434</v>
      </c>
      <c r="H107">
        <v>0</v>
      </c>
      <c r="I107">
        <v>0</v>
      </c>
      <c r="J107">
        <v>0</v>
      </c>
      <c r="K107" t="s">
        <v>435</v>
      </c>
      <c r="Q107">
        <v>145</v>
      </c>
    </row>
    <row r="108" spans="1:17" x14ac:dyDescent="0.25">
      <c r="A108">
        <v>2968709</v>
      </c>
      <c r="B108" t="s">
        <v>436</v>
      </c>
      <c r="C108" t="s">
        <v>412</v>
      </c>
      <c r="D108" t="s">
        <v>437</v>
      </c>
      <c r="E108">
        <v>4</v>
      </c>
      <c r="F108" s="1">
        <v>40889</v>
      </c>
      <c r="G108" t="s">
        <v>438</v>
      </c>
      <c r="H108">
        <v>0</v>
      </c>
      <c r="I108">
        <v>0</v>
      </c>
      <c r="J108">
        <v>0</v>
      </c>
      <c r="K108" t="s">
        <v>439</v>
      </c>
      <c r="Q108">
        <v>41</v>
      </c>
    </row>
    <row r="109" spans="1:17" x14ac:dyDescent="0.25">
      <c r="A109">
        <v>2968708</v>
      </c>
      <c r="B109" t="s">
        <v>440</v>
      </c>
      <c r="C109" t="s">
        <v>412</v>
      </c>
      <c r="D109" t="s">
        <v>441</v>
      </c>
      <c r="E109">
        <v>4</v>
      </c>
      <c r="F109" s="1">
        <v>41034</v>
      </c>
      <c r="G109" t="s">
        <v>442</v>
      </c>
      <c r="H109">
        <v>1</v>
      </c>
      <c r="I109">
        <v>0</v>
      </c>
      <c r="J109">
        <v>0</v>
      </c>
      <c r="K109" t="s">
        <v>443</v>
      </c>
      <c r="Q109">
        <v>115</v>
      </c>
    </row>
    <row r="110" spans="1:17" x14ac:dyDescent="0.25">
      <c r="A110">
        <v>2968670</v>
      </c>
      <c r="B110" t="s">
        <v>444</v>
      </c>
      <c r="C110" t="s">
        <v>412</v>
      </c>
      <c r="D110" t="s">
        <v>445</v>
      </c>
      <c r="E110">
        <v>1</v>
      </c>
      <c r="F110" s="1">
        <v>41061</v>
      </c>
      <c r="G110" t="s">
        <v>446</v>
      </c>
      <c r="H110">
        <v>3</v>
      </c>
      <c r="I110">
        <v>4</v>
      </c>
      <c r="J110">
        <v>3</v>
      </c>
      <c r="K110" t="s">
        <v>447</v>
      </c>
      <c r="Q110">
        <v>244</v>
      </c>
    </row>
    <row r="111" spans="1:17" x14ac:dyDescent="0.25">
      <c r="A111">
        <v>2968645</v>
      </c>
      <c r="B111" t="s">
        <v>448</v>
      </c>
      <c r="C111" t="s">
        <v>412</v>
      </c>
      <c r="D111" t="s">
        <v>449</v>
      </c>
      <c r="E111">
        <v>3</v>
      </c>
      <c r="F111" s="1">
        <v>41088</v>
      </c>
      <c r="G111" t="s">
        <v>450</v>
      </c>
      <c r="H111">
        <v>2</v>
      </c>
      <c r="I111">
        <v>0</v>
      </c>
      <c r="J111">
        <v>0</v>
      </c>
      <c r="K111" t="s">
        <v>451</v>
      </c>
      <c r="Q111">
        <v>62</v>
      </c>
    </row>
    <row r="112" spans="1:17" x14ac:dyDescent="0.25">
      <c r="A112">
        <v>3135618</v>
      </c>
      <c r="B112" t="s">
        <v>452</v>
      </c>
      <c r="C112" t="s">
        <v>453</v>
      </c>
      <c r="D112" t="s">
        <v>454</v>
      </c>
      <c r="E112">
        <v>5</v>
      </c>
      <c r="F112" s="1">
        <v>41685</v>
      </c>
      <c r="G112" t="s">
        <v>455</v>
      </c>
      <c r="H112">
        <v>3</v>
      </c>
      <c r="I112">
        <v>0</v>
      </c>
      <c r="J112">
        <v>2</v>
      </c>
      <c r="K112" t="s">
        <v>456</v>
      </c>
      <c r="Q112">
        <v>59</v>
      </c>
    </row>
    <row r="113" spans="1:17" x14ac:dyDescent="0.25">
      <c r="A113">
        <v>3135603</v>
      </c>
      <c r="B113" t="s">
        <v>457</v>
      </c>
      <c r="C113" t="s">
        <v>453</v>
      </c>
      <c r="D113" t="s">
        <v>458</v>
      </c>
      <c r="E113">
        <v>4</v>
      </c>
      <c r="F113" s="1">
        <v>41763</v>
      </c>
      <c r="G113" t="s">
        <v>459</v>
      </c>
      <c r="H113">
        <v>0</v>
      </c>
      <c r="I113">
        <v>0</v>
      </c>
      <c r="J113">
        <v>0</v>
      </c>
      <c r="K113" t="s">
        <v>460</v>
      </c>
      <c r="Q113">
        <v>104</v>
      </c>
    </row>
    <row r="114" spans="1:17" x14ac:dyDescent="0.25">
      <c r="A114">
        <v>3135610</v>
      </c>
      <c r="B114" t="s">
        <v>461</v>
      </c>
      <c r="C114" t="s">
        <v>453</v>
      </c>
      <c r="D114" t="s">
        <v>462</v>
      </c>
      <c r="E114">
        <v>5</v>
      </c>
      <c r="F114" s="1">
        <v>41847</v>
      </c>
      <c r="G114" t="s">
        <v>463</v>
      </c>
      <c r="H114">
        <v>0</v>
      </c>
      <c r="I114">
        <v>0</v>
      </c>
      <c r="J114">
        <v>0</v>
      </c>
      <c r="K114" t="s">
        <v>464</v>
      </c>
      <c r="Q114">
        <v>98</v>
      </c>
    </row>
    <row r="115" spans="1:17" x14ac:dyDescent="0.25">
      <c r="A115">
        <v>3135738</v>
      </c>
      <c r="B115" t="s">
        <v>465</v>
      </c>
      <c r="C115" t="s">
        <v>453</v>
      </c>
      <c r="D115" t="s">
        <v>466</v>
      </c>
      <c r="E115">
        <v>5</v>
      </c>
      <c r="F115" s="1">
        <v>41860</v>
      </c>
      <c r="G115" t="s">
        <v>467</v>
      </c>
      <c r="H115">
        <v>0</v>
      </c>
      <c r="I115">
        <v>0</v>
      </c>
      <c r="J115">
        <v>0</v>
      </c>
      <c r="K115" t="s">
        <v>468</v>
      </c>
      <c r="Q115">
        <v>188</v>
      </c>
    </row>
    <row r="116" spans="1:17" x14ac:dyDescent="0.25">
      <c r="A116">
        <v>3135613</v>
      </c>
      <c r="B116" t="s">
        <v>469</v>
      </c>
      <c r="C116" t="s">
        <v>453</v>
      </c>
      <c r="D116" t="s">
        <v>470</v>
      </c>
      <c r="E116">
        <v>2</v>
      </c>
      <c r="F116" s="1">
        <v>42293</v>
      </c>
      <c r="G116" t="s">
        <v>471</v>
      </c>
      <c r="H116">
        <v>2</v>
      </c>
      <c r="I116">
        <v>0</v>
      </c>
      <c r="J116">
        <v>0</v>
      </c>
      <c r="K116" t="s">
        <v>472</v>
      </c>
      <c r="Q116">
        <v>273</v>
      </c>
    </row>
    <row r="117" spans="1:17" x14ac:dyDescent="0.25">
      <c r="A117">
        <v>3135737</v>
      </c>
      <c r="B117" t="s">
        <v>473</v>
      </c>
      <c r="C117" t="s">
        <v>453</v>
      </c>
      <c r="D117" t="s">
        <v>474</v>
      </c>
      <c r="E117">
        <v>5</v>
      </c>
      <c r="F117" s="1">
        <v>42332</v>
      </c>
      <c r="G117" t="s">
        <v>475</v>
      </c>
      <c r="H117">
        <v>0</v>
      </c>
      <c r="I117">
        <v>0</v>
      </c>
      <c r="J117">
        <v>0</v>
      </c>
      <c r="K117" t="s">
        <v>476</v>
      </c>
      <c r="Q117">
        <v>118</v>
      </c>
    </row>
    <row r="118" spans="1:17" x14ac:dyDescent="0.25">
      <c r="A118">
        <v>3135757</v>
      </c>
      <c r="B118" t="s">
        <v>477</v>
      </c>
      <c r="C118" t="s">
        <v>453</v>
      </c>
      <c r="D118" t="s">
        <v>478</v>
      </c>
      <c r="E118">
        <v>1</v>
      </c>
      <c r="F118" s="1">
        <v>42420</v>
      </c>
      <c r="G118" t="s">
        <v>479</v>
      </c>
      <c r="H118">
        <v>1</v>
      </c>
      <c r="I118">
        <v>0</v>
      </c>
      <c r="J118">
        <v>0</v>
      </c>
      <c r="K118" t="s">
        <v>480</v>
      </c>
      <c r="Q118">
        <v>40</v>
      </c>
    </row>
    <row r="119" spans="1:17" x14ac:dyDescent="0.25">
      <c r="A119">
        <v>3135646</v>
      </c>
      <c r="B119" t="s">
        <v>481</v>
      </c>
      <c r="C119" t="s">
        <v>453</v>
      </c>
      <c r="D119" t="s">
        <v>482</v>
      </c>
      <c r="E119">
        <v>5</v>
      </c>
      <c r="F119" s="1">
        <v>43067</v>
      </c>
      <c r="G119" t="s">
        <v>483</v>
      </c>
      <c r="H119">
        <v>2</v>
      </c>
      <c r="I119">
        <v>1</v>
      </c>
      <c r="J119">
        <v>2</v>
      </c>
      <c r="K119" t="s">
        <v>484</v>
      </c>
      <c r="Q119">
        <v>157</v>
      </c>
    </row>
    <row r="120" spans="1:17" x14ac:dyDescent="0.25">
      <c r="A120">
        <v>3135749</v>
      </c>
      <c r="B120" t="s">
        <v>485</v>
      </c>
      <c r="C120" t="s">
        <v>453</v>
      </c>
      <c r="D120" t="s">
        <v>486</v>
      </c>
      <c r="E120">
        <v>5</v>
      </c>
      <c r="F120" s="1">
        <v>43120</v>
      </c>
      <c r="G120" t="s">
        <v>487</v>
      </c>
      <c r="H120">
        <v>0</v>
      </c>
      <c r="I120">
        <v>0</v>
      </c>
      <c r="J120">
        <v>0</v>
      </c>
      <c r="K120" t="s">
        <v>488</v>
      </c>
      <c r="Q120">
        <v>92</v>
      </c>
    </row>
    <row r="121" spans="1:17" x14ac:dyDescent="0.25">
      <c r="A121">
        <v>3135615</v>
      </c>
      <c r="B121" t="s">
        <v>489</v>
      </c>
      <c r="C121" t="s">
        <v>453</v>
      </c>
      <c r="D121" t="s">
        <v>490</v>
      </c>
      <c r="E121">
        <v>5</v>
      </c>
      <c r="F121" s="1">
        <v>43141</v>
      </c>
      <c r="G121" t="s">
        <v>491</v>
      </c>
      <c r="H121">
        <v>1</v>
      </c>
      <c r="I121">
        <v>0</v>
      </c>
      <c r="J121">
        <v>0</v>
      </c>
      <c r="K121" t="s">
        <v>492</v>
      </c>
      <c r="Q121">
        <v>90</v>
      </c>
    </row>
    <row r="122" spans="1:17" x14ac:dyDescent="0.25">
      <c r="A122">
        <v>1283685</v>
      </c>
      <c r="B122" t="s">
        <v>493</v>
      </c>
      <c r="C122" t="s">
        <v>494</v>
      </c>
      <c r="D122" t="s">
        <v>495</v>
      </c>
      <c r="E122">
        <v>5</v>
      </c>
      <c r="F122" s="1">
        <v>42197</v>
      </c>
      <c r="G122" t="s">
        <v>496</v>
      </c>
      <c r="H122">
        <v>0</v>
      </c>
      <c r="I122">
        <v>1</v>
      </c>
      <c r="J122">
        <v>0</v>
      </c>
      <c r="K122" t="s">
        <v>497</v>
      </c>
      <c r="Q122">
        <v>74</v>
      </c>
    </row>
    <row r="123" spans="1:17" x14ac:dyDescent="0.25">
      <c r="A123">
        <v>1283692</v>
      </c>
      <c r="B123" t="s">
        <v>498</v>
      </c>
      <c r="C123" t="s">
        <v>494</v>
      </c>
      <c r="D123" t="s">
        <v>499</v>
      </c>
      <c r="E123">
        <v>4</v>
      </c>
      <c r="F123" s="1">
        <v>42197</v>
      </c>
      <c r="G123" t="s">
        <v>500</v>
      </c>
      <c r="H123">
        <v>0</v>
      </c>
      <c r="I123">
        <v>1</v>
      </c>
      <c r="J123">
        <v>0</v>
      </c>
      <c r="K123" t="s">
        <v>501</v>
      </c>
      <c r="Q123">
        <v>39</v>
      </c>
    </row>
    <row r="124" spans="1:17" x14ac:dyDescent="0.25">
      <c r="A124">
        <v>1283680</v>
      </c>
      <c r="B124" t="e">
        <f>-oOEDiojdi2otaFA4bAw2Q</f>
        <v>#NAME?</v>
      </c>
      <c r="C124" t="s">
        <v>494</v>
      </c>
      <c r="D124" t="s">
        <v>502</v>
      </c>
      <c r="E124">
        <v>4</v>
      </c>
      <c r="F124" s="1">
        <v>42197</v>
      </c>
      <c r="G124" t="s">
        <v>503</v>
      </c>
      <c r="H124">
        <v>0</v>
      </c>
      <c r="I124">
        <v>1</v>
      </c>
      <c r="J124">
        <v>0</v>
      </c>
      <c r="K124" t="s">
        <v>504</v>
      </c>
      <c r="Q124">
        <v>56</v>
      </c>
    </row>
    <row r="125" spans="1:17" x14ac:dyDescent="0.25">
      <c r="A125">
        <v>1283695</v>
      </c>
      <c r="B125" t="s">
        <v>505</v>
      </c>
      <c r="C125" t="s">
        <v>494</v>
      </c>
      <c r="D125" t="s">
        <v>506</v>
      </c>
      <c r="E125">
        <v>4</v>
      </c>
      <c r="F125" s="1">
        <v>42197</v>
      </c>
      <c r="G125" t="s">
        <v>507</v>
      </c>
      <c r="H125">
        <v>0</v>
      </c>
      <c r="I125">
        <v>1</v>
      </c>
      <c r="J125">
        <v>0</v>
      </c>
      <c r="K125" t="s">
        <v>508</v>
      </c>
      <c r="Q125">
        <v>52</v>
      </c>
    </row>
    <row r="126" spans="1:17" x14ac:dyDescent="0.25">
      <c r="A126">
        <v>1283707</v>
      </c>
      <c r="B126" t="s">
        <v>509</v>
      </c>
      <c r="C126" t="s">
        <v>494</v>
      </c>
      <c r="D126" t="s">
        <v>510</v>
      </c>
      <c r="E126">
        <v>3</v>
      </c>
      <c r="F126" s="1">
        <v>42197</v>
      </c>
      <c r="G126" t="s">
        <v>511</v>
      </c>
      <c r="H126">
        <v>0</v>
      </c>
      <c r="I126">
        <v>0</v>
      </c>
      <c r="J126">
        <v>0</v>
      </c>
      <c r="K126" t="s">
        <v>512</v>
      </c>
      <c r="Q126">
        <v>89</v>
      </c>
    </row>
    <row r="127" spans="1:17" x14ac:dyDescent="0.25">
      <c r="A127">
        <v>1283681</v>
      </c>
      <c r="B127" t="s">
        <v>513</v>
      </c>
      <c r="C127" t="s">
        <v>494</v>
      </c>
      <c r="D127" t="s">
        <v>514</v>
      </c>
      <c r="E127">
        <v>3</v>
      </c>
      <c r="F127" s="1">
        <v>42218</v>
      </c>
      <c r="G127" t="s">
        <v>515</v>
      </c>
      <c r="H127">
        <v>6</v>
      </c>
      <c r="I127">
        <v>1</v>
      </c>
      <c r="J127">
        <v>2</v>
      </c>
      <c r="K127" t="s">
        <v>516</v>
      </c>
      <c r="Q127">
        <v>229</v>
      </c>
    </row>
    <row r="128" spans="1:17" x14ac:dyDescent="0.25">
      <c r="A128">
        <v>1283683</v>
      </c>
      <c r="B128" t="s">
        <v>517</v>
      </c>
      <c r="C128" t="s">
        <v>494</v>
      </c>
      <c r="D128" t="s">
        <v>518</v>
      </c>
      <c r="E128">
        <v>4</v>
      </c>
      <c r="F128" s="1">
        <v>42756</v>
      </c>
      <c r="G128" t="s">
        <v>519</v>
      </c>
      <c r="H128">
        <v>1</v>
      </c>
      <c r="I128">
        <v>0</v>
      </c>
      <c r="J128">
        <v>1</v>
      </c>
      <c r="K128" t="s">
        <v>520</v>
      </c>
      <c r="Q128">
        <v>67</v>
      </c>
    </row>
    <row r="129" spans="1:17" x14ac:dyDescent="0.25">
      <c r="A129">
        <v>1283701</v>
      </c>
      <c r="B129" t="s">
        <v>521</v>
      </c>
      <c r="C129" t="s">
        <v>494</v>
      </c>
      <c r="D129" t="s">
        <v>522</v>
      </c>
      <c r="E129">
        <v>4</v>
      </c>
      <c r="F129" s="1">
        <v>42764</v>
      </c>
      <c r="G129" t="s">
        <v>523</v>
      </c>
      <c r="H129">
        <v>1</v>
      </c>
      <c r="I129">
        <v>0</v>
      </c>
      <c r="J129">
        <v>1</v>
      </c>
      <c r="K129" t="s">
        <v>524</v>
      </c>
      <c r="Q129">
        <v>200</v>
      </c>
    </row>
    <row r="130" spans="1:17" x14ac:dyDescent="0.25">
      <c r="A130">
        <v>1283699</v>
      </c>
      <c r="B130" t="s">
        <v>525</v>
      </c>
      <c r="C130" t="s">
        <v>494</v>
      </c>
      <c r="D130" t="s">
        <v>526</v>
      </c>
      <c r="E130">
        <v>3</v>
      </c>
      <c r="F130" s="1">
        <v>42837</v>
      </c>
      <c r="G130" t="s">
        <v>527</v>
      </c>
      <c r="H130">
        <v>4</v>
      </c>
      <c r="I130">
        <v>0</v>
      </c>
      <c r="J130">
        <v>0</v>
      </c>
      <c r="K130" t="s">
        <v>528</v>
      </c>
      <c r="Q130">
        <v>161</v>
      </c>
    </row>
    <row r="131" spans="1:17" x14ac:dyDescent="0.25">
      <c r="A131">
        <v>1283706</v>
      </c>
      <c r="B131" t="s">
        <v>529</v>
      </c>
      <c r="C131" t="s">
        <v>494</v>
      </c>
      <c r="D131" t="s">
        <v>530</v>
      </c>
      <c r="E131">
        <v>5</v>
      </c>
      <c r="F131" s="1">
        <v>42875</v>
      </c>
      <c r="G131" t="s">
        <v>531</v>
      </c>
      <c r="H131">
        <v>0</v>
      </c>
      <c r="I131">
        <v>0</v>
      </c>
      <c r="J131">
        <v>1</v>
      </c>
      <c r="K131" t="s">
        <v>532</v>
      </c>
      <c r="Q131">
        <v>220</v>
      </c>
    </row>
    <row r="132" spans="1:17" x14ac:dyDescent="0.25">
      <c r="A132">
        <v>4100034</v>
      </c>
      <c r="B132" t="s">
        <v>533</v>
      </c>
      <c r="C132" t="s">
        <v>534</v>
      </c>
      <c r="D132" t="s">
        <v>535</v>
      </c>
      <c r="E132">
        <v>4</v>
      </c>
      <c r="F132" s="1">
        <v>42541</v>
      </c>
      <c r="G132" t="s">
        <v>536</v>
      </c>
      <c r="H132">
        <v>0</v>
      </c>
      <c r="I132">
        <v>0</v>
      </c>
      <c r="J132">
        <v>0</v>
      </c>
      <c r="K132" t="s">
        <v>537</v>
      </c>
      <c r="Q132">
        <v>25</v>
      </c>
    </row>
    <row r="133" spans="1:17" x14ac:dyDescent="0.25">
      <c r="A133">
        <v>4100061</v>
      </c>
      <c r="B133" t="s">
        <v>538</v>
      </c>
      <c r="C133" t="s">
        <v>534</v>
      </c>
      <c r="D133" t="s">
        <v>539</v>
      </c>
      <c r="E133">
        <v>5</v>
      </c>
      <c r="F133" s="1">
        <v>42581</v>
      </c>
      <c r="G133" t="s">
        <v>540</v>
      </c>
      <c r="H133">
        <v>1</v>
      </c>
      <c r="I133">
        <v>0</v>
      </c>
      <c r="J133">
        <v>0</v>
      </c>
      <c r="K133" t="s">
        <v>541</v>
      </c>
      <c r="L133" s="2"/>
      <c r="Q133">
        <v>55</v>
      </c>
    </row>
    <row r="134" spans="1:17" x14ac:dyDescent="0.25">
      <c r="A134">
        <v>4100043</v>
      </c>
      <c r="B134" t="s">
        <v>542</v>
      </c>
      <c r="C134" t="s">
        <v>534</v>
      </c>
      <c r="D134" t="s">
        <v>543</v>
      </c>
      <c r="E134">
        <v>2</v>
      </c>
      <c r="F134" s="1">
        <v>42691</v>
      </c>
      <c r="G134" t="s">
        <v>544</v>
      </c>
      <c r="H134">
        <v>0</v>
      </c>
      <c r="I134">
        <v>0</v>
      </c>
      <c r="J134">
        <v>0</v>
      </c>
      <c r="K134" t="s">
        <v>545</v>
      </c>
      <c r="Q134">
        <v>16</v>
      </c>
    </row>
    <row r="135" spans="1:17" x14ac:dyDescent="0.25">
      <c r="A135">
        <v>4100026</v>
      </c>
      <c r="B135" t="s">
        <v>546</v>
      </c>
      <c r="C135" t="s">
        <v>534</v>
      </c>
      <c r="D135" t="s">
        <v>547</v>
      </c>
      <c r="E135">
        <v>1</v>
      </c>
      <c r="F135" s="1">
        <v>42751</v>
      </c>
      <c r="G135" t="s">
        <v>548</v>
      </c>
      <c r="H135">
        <v>1</v>
      </c>
      <c r="I135">
        <v>0</v>
      </c>
      <c r="J135">
        <v>0</v>
      </c>
      <c r="K135" t="s">
        <v>549</v>
      </c>
      <c r="Q135">
        <v>16</v>
      </c>
    </row>
    <row r="136" spans="1:17" x14ac:dyDescent="0.25">
      <c r="A136">
        <v>4100045</v>
      </c>
      <c r="B136" t="s">
        <v>550</v>
      </c>
      <c r="C136" t="s">
        <v>534</v>
      </c>
      <c r="D136" t="s">
        <v>551</v>
      </c>
      <c r="E136">
        <v>3</v>
      </c>
      <c r="F136" s="1">
        <v>42796</v>
      </c>
      <c r="G136" t="s">
        <v>552</v>
      </c>
      <c r="H136">
        <v>2</v>
      </c>
      <c r="I136">
        <v>0</v>
      </c>
      <c r="J136">
        <v>0</v>
      </c>
      <c r="K136" t="s">
        <v>553</v>
      </c>
      <c r="Q136">
        <v>29</v>
      </c>
    </row>
    <row r="137" spans="1:17" x14ac:dyDescent="0.25">
      <c r="A137">
        <v>4100052</v>
      </c>
      <c r="B137" t="s">
        <v>554</v>
      </c>
      <c r="C137" t="s">
        <v>534</v>
      </c>
      <c r="D137" t="s">
        <v>555</v>
      </c>
      <c r="E137">
        <v>1</v>
      </c>
      <c r="F137" s="1">
        <v>42933</v>
      </c>
      <c r="G137" t="s">
        <v>556</v>
      </c>
      <c r="H137">
        <v>0</v>
      </c>
      <c r="I137">
        <v>0</v>
      </c>
      <c r="J137">
        <v>0</v>
      </c>
      <c r="K137" t="s">
        <v>557</v>
      </c>
      <c r="Q137">
        <v>23</v>
      </c>
    </row>
    <row r="138" spans="1:17" x14ac:dyDescent="0.25">
      <c r="A138">
        <v>4100057</v>
      </c>
      <c r="B138" t="s">
        <v>558</v>
      </c>
      <c r="C138" t="s">
        <v>534</v>
      </c>
      <c r="D138" t="s">
        <v>559</v>
      </c>
      <c r="E138">
        <v>4</v>
      </c>
      <c r="F138" s="1">
        <v>42995</v>
      </c>
      <c r="G138" t="s">
        <v>560</v>
      </c>
      <c r="H138">
        <v>0</v>
      </c>
      <c r="I138">
        <v>0</v>
      </c>
      <c r="J138">
        <v>0</v>
      </c>
      <c r="K138" t="s">
        <v>561</v>
      </c>
      <c r="Q138">
        <v>20</v>
      </c>
    </row>
    <row r="139" spans="1:17" x14ac:dyDescent="0.25">
      <c r="A139">
        <v>4100033</v>
      </c>
      <c r="B139" t="s">
        <v>562</v>
      </c>
      <c r="C139" t="s">
        <v>534</v>
      </c>
      <c r="D139" t="s">
        <v>563</v>
      </c>
      <c r="E139">
        <v>5</v>
      </c>
      <c r="F139" s="1">
        <v>43126</v>
      </c>
      <c r="G139" t="s">
        <v>564</v>
      </c>
      <c r="H139">
        <v>0</v>
      </c>
      <c r="I139">
        <v>0</v>
      </c>
      <c r="J139">
        <v>0</v>
      </c>
      <c r="K139" t="s">
        <v>565</v>
      </c>
      <c r="Q139">
        <v>24</v>
      </c>
    </row>
    <row r="140" spans="1:17" x14ac:dyDescent="0.25">
      <c r="A140">
        <v>4100058</v>
      </c>
      <c r="B140" t="s">
        <v>566</v>
      </c>
      <c r="C140" t="s">
        <v>534</v>
      </c>
      <c r="D140" t="s">
        <v>567</v>
      </c>
      <c r="E140">
        <v>4</v>
      </c>
      <c r="F140" s="1">
        <v>43155</v>
      </c>
      <c r="G140" t="s">
        <v>568</v>
      </c>
      <c r="H140">
        <v>0</v>
      </c>
      <c r="I140">
        <v>0</v>
      </c>
      <c r="J140">
        <v>0</v>
      </c>
      <c r="K140" t="s">
        <v>569</v>
      </c>
      <c r="Q140">
        <v>27</v>
      </c>
    </row>
    <row r="141" spans="1:17" x14ac:dyDescent="0.25">
      <c r="A141">
        <v>4100041</v>
      </c>
      <c r="B141" t="s">
        <v>570</v>
      </c>
      <c r="C141" t="s">
        <v>534</v>
      </c>
      <c r="D141" t="s">
        <v>571</v>
      </c>
      <c r="E141">
        <v>4</v>
      </c>
      <c r="F141" s="1">
        <v>43215</v>
      </c>
      <c r="G141" t="s">
        <v>572</v>
      </c>
      <c r="H141">
        <v>1</v>
      </c>
      <c r="I141">
        <v>0</v>
      </c>
      <c r="J141">
        <v>0</v>
      </c>
      <c r="K141" t="s">
        <v>573</v>
      </c>
      <c r="Q141">
        <v>24</v>
      </c>
    </row>
    <row r="142" spans="1:17" x14ac:dyDescent="0.25">
      <c r="A142">
        <v>3582020</v>
      </c>
      <c r="B142" t="s">
        <v>574</v>
      </c>
      <c r="C142" t="s">
        <v>575</v>
      </c>
      <c r="D142" t="s">
        <v>576</v>
      </c>
      <c r="E142">
        <v>4</v>
      </c>
      <c r="F142" s="1">
        <v>42174</v>
      </c>
      <c r="G142" t="s">
        <v>577</v>
      </c>
      <c r="H142">
        <v>0</v>
      </c>
      <c r="I142">
        <v>0</v>
      </c>
      <c r="J142">
        <v>0</v>
      </c>
      <c r="K142" t="s">
        <v>578</v>
      </c>
      <c r="Q142">
        <v>54</v>
      </c>
    </row>
    <row r="143" spans="1:17" x14ac:dyDescent="0.25">
      <c r="A143">
        <v>3582028</v>
      </c>
      <c r="B143" t="s">
        <v>579</v>
      </c>
      <c r="C143" t="s">
        <v>575</v>
      </c>
      <c r="D143" t="s">
        <v>580</v>
      </c>
      <c r="E143">
        <v>5</v>
      </c>
      <c r="F143" s="1">
        <v>42234</v>
      </c>
      <c r="G143" t="s">
        <v>581</v>
      </c>
      <c r="H143">
        <v>8</v>
      </c>
      <c r="I143">
        <v>0</v>
      </c>
      <c r="J143">
        <v>1</v>
      </c>
      <c r="K143" t="s">
        <v>582</v>
      </c>
      <c r="Q143">
        <v>157</v>
      </c>
    </row>
    <row r="144" spans="1:17" x14ac:dyDescent="0.25">
      <c r="A144">
        <v>3582063</v>
      </c>
      <c r="B144" t="s">
        <v>583</v>
      </c>
      <c r="C144" t="s">
        <v>575</v>
      </c>
      <c r="D144" t="s">
        <v>584</v>
      </c>
      <c r="E144">
        <v>5</v>
      </c>
      <c r="F144" s="1">
        <v>42235</v>
      </c>
      <c r="G144" t="s">
        <v>585</v>
      </c>
      <c r="H144">
        <v>0</v>
      </c>
      <c r="I144">
        <v>0</v>
      </c>
      <c r="J144">
        <v>0</v>
      </c>
      <c r="K144" t="s">
        <v>586</v>
      </c>
      <c r="Q144">
        <v>173</v>
      </c>
    </row>
    <row r="145" spans="1:17" x14ac:dyDescent="0.25">
      <c r="A145">
        <v>3582012</v>
      </c>
      <c r="B145" t="s">
        <v>587</v>
      </c>
      <c r="C145" t="s">
        <v>575</v>
      </c>
      <c r="D145" t="s">
        <v>588</v>
      </c>
      <c r="E145">
        <v>5</v>
      </c>
      <c r="F145" s="1">
        <v>42624</v>
      </c>
      <c r="G145" t="s">
        <v>589</v>
      </c>
      <c r="H145">
        <v>1</v>
      </c>
      <c r="I145">
        <v>0</v>
      </c>
      <c r="J145">
        <v>1</v>
      </c>
      <c r="K145" t="s">
        <v>590</v>
      </c>
      <c r="Q145">
        <v>84</v>
      </c>
    </row>
    <row r="146" spans="1:17" x14ac:dyDescent="0.25">
      <c r="A146">
        <v>3581981</v>
      </c>
      <c r="B146" t="s">
        <v>591</v>
      </c>
      <c r="C146" t="s">
        <v>575</v>
      </c>
      <c r="D146" t="s">
        <v>592</v>
      </c>
      <c r="E146">
        <v>2</v>
      </c>
      <c r="F146" s="1">
        <v>42666</v>
      </c>
      <c r="G146" t="s">
        <v>593</v>
      </c>
      <c r="H146">
        <v>1</v>
      </c>
      <c r="I146">
        <v>0</v>
      </c>
      <c r="J146">
        <v>1</v>
      </c>
      <c r="K146" t="s">
        <v>594</v>
      </c>
      <c r="Q146">
        <v>57</v>
      </c>
    </row>
    <row r="147" spans="1:17" x14ac:dyDescent="0.25">
      <c r="A147">
        <v>3582016</v>
      </c>
      <c r="B147" t="s">
        <v>595</v>
      </c>
      <c r="C147" t="s">
        <v>575</v>
      </c>
      <c r="D147" t="s">
        <v>596</v>
      </c>
      <c r="E147">
        <v>4</v>
      </c>
      <c r="F147" s="1">
        <v>42696</v>
      </c>
      <c r="G147" t="s">
        <v>597</v>
      </c>
      <c r="H147">
        <v>0</v>
      </c>
      <c r="I147">
        <v>0</v>
      </c>
      <c r="J147">
        <v>0</v>
      </c>
      <c r="K147" t="s">
        <v>598</v>
      </c>
      <c r="Q147">
        <v>81</v>
      </c>
    </row>
    <row r="148" spans="1:17" x14ac:dyDescent="0.25">
      <c r="A148">
        <v>3581987</v>
      </c>
      <c r="B148" t="s">
        <v>599</v>
      </c>
      <c r="C148" t="s">
        <v>575</v>
      </c>
      <c r="D148" t="s">
        <v>600</v>
      </c>
      <c r="E148">
        <v>4</v>
      </c>
      <c r="F148" s="1">
        <v>42696</v>
      </c>
      <c r="G148" t="s">
        <v>601</v>
      </c>
      <c r="H148">
        <v>0</v>
      </c>
      <c r="I148">
        <v>0</v>
      </c>
      <c r="J148">
        <v>0</v>
      </c>
      <c r="K148" t="s">
        <v>602</v>
      </c>
      <c r="Q148">
        <v>63</v>
      </c>
    </row>
    <row r="149" spans="1:17" x14ac:dyDescent="0.25">
      <c r="A149">
        <v>3582055</v>
      </c>
      <c r="B149" t="s">
        <v>603</v>
      </c>
      <c r="C149" t="s">
        <v>575</v>
      </c>
      <c r="D149" t="s">
        <v>604</v>
      </c>
      <c r="E149">
        <v>4</v>
      </c>
      <c r="F149" s="1">
        <v>42863</v>
      </c>
      <c r="G149" t="s">
        <v>605</v>
      </c>
      <c r="H149">
        <v>0</v>
      </c>
      <c r="I149">
        <v>1</v>
      </c>
      <c r="J149">
        <v>0</v>
      </c>
      <c r="K149" t="s">
        <v>606</v>
      </c>
      <c r="Q149">
        <v>126</v>
      </c>
    </row>
    <row r="150" spans="1:17" x14ac:dyDescent="0.25">
      <c r="A150">
        <v>3581951</v>
      </c>
      <c r="B150" t="s">
        <v>607</v>
      </c>
      <c r="C150" t="s">
        <v>575</v>
      </c>
      <c r="D150" t="s">
        <v>608</v>
      </c>
      <c r="E150">
        <v>4</v>
      </c>
      <c r="F150" s="1">
        <v>42961</v>
      </c>
      <c r="G150" t="s">
        <v>609</v>
      </c>
      <c r="H150">
        <v>0</v>
      </c>
      <c r="I150">
        <v>0</v>
      </c>
      <c r="J150">
        <v>0</v>
      </c>
      <c r="K150" t="s">
        <v>610</v>
      </c>
      <c r="Q150">
        <v>52</v>
      </c>
    </row>
    <row r="151" spans="1:17" x14ac:dyDescent="0.25">
      <c r="A151">
        <v>3582044</v>
      </c>
      <c r="B151" t="s">
        <v>611</v>
      </c>
      <c r="C151" t="s">
        <v>575</v>
      </c>
      <c r="D151" t="s">
        <v>612</v>
      </c>
      <c r="E151">
        <v>3</v>
      </c>
      <c r="F151" s="1">
        <v>42961</v>
      </c>
      <c r="G151" t="s">
        <v>613</v>
      </c>
      <c r="H151">
        <v>0</v>
      </c>
      <c r="I151">
        <v>0</v>
      </c>
      <c r="J151">
        <v>0</v>
      </c>
      <c r="K151" t="s">
        <v>614</v>
      </c>
      <c r="Q151">
        <v>199</v>
      </c>
    </row>
    <row r="152" spans="1:17" x14ac:dyDescent="0.25">
      <c r="A152">
        <v>2320246</v>
      </c>
      <c r="B152" t="s">
        <v>615</v>
      </c>
      <c r="C152" t="s">
        <v>616</v>
      </c>
      <c r="D152" t="s">
        <v>617</v>
      </c>
      <c r="E152">
        <v>1</v>
      </c>
      <c r="F152" s="1">
        <v>42022</v>
      </c>
      <c r="G152" t="s">
        <v>618</v>
      </c>
      <c r="H152">
        <v>1</v>
      </c>
      <c r="I152">
        <v>0</v>
      </c>
      <c r="J152">
        <v>0</v>
      </c>
      <c r="K152" t="s">
        <v>619</v>
      </c>
      <c r="Q152">
        <v>131</v>
      </c>
    </row>
    <row r="153" spans="1:17" x14ac:dyDescent="0.25">
      <c r="A153">
        <v>2320259</v>
      </c>
      <c r="B153" t="s">
        <v>620</v>
      </c>
      <c r="C153" t="s">
        <v>616</v>
      </c>
      <c r="D153" t="s">
        <v>621</v>
      </c>
      <c r="E153">
        <v>5</v>
      </c>
      <c r="F153" s="1">
        <v>42031</v>
      </c>
      <c r="G153" t="s">
        <v>622</v>
      </c>
      <c r="H153">
        <v>1</v>
      </c>
      <c r="I153">
        <v>0</v>
      </c>
      <c r="J153">
        <v>1</v>
      </c>
      <c r="K153" t="s">
        <v>623</v>
      </c>
      <c r="Q153">
        <v>44</v>
      </c>
    </row>
    <row r="154" spans="1:17" x14ac:dyDescent="0.25">
      <c r="A154">
        <v>2320262</v>
      </c>
      <c r="B154" t="s">
        <v>624</v>
      </c>
      <c r="C154" t="s">
        <v>616</v>
      </c>
      <c r="D154" t="s">
        <v>625</v>
      </c>
      <c r="E154">
        <v>5</v>
      </c>
      <c r="F154" s="1">
        <v>42035</v>
      </c>
      <c r="G154" t="s">
        <v>626</v>
      </c>
      <c r="H154">
        <v>0</v>
      </c>
      <c r="I154">
        <v>0</v>
      </c>
      <c r="J154">
        <v>0</v>
      </c>
      <c r="K154" t="s">
        <v>627</v>
      </c>
      <c r="Q154">
        <v>31</v>
      </c>
    </row>
    <row r="155" spans="1:17" x14ac:dyDescent="0.25">
      <c r="A155">
        <v>2320255</v>
      </c>
      <c r="B155" t="s">
        <v>628</v>
      </c>
      <c r="C155" t="s">
        <v>616</v>
      </c>
      <c r="D155" t="s">
        <v>629</v>
      </c>
      <c r="E155">
        <v>2</v>
      </c>
      <c r="F155" s="1">
        <v>42042</v>
      </c>
      <c r="G155" t="s">
        <v>630</v>
      </c>
      <c r="H155">
        <v>0</v>
      </c>
      <c r="I155">
        <v>0</v>
      </c>
      <c r="J155">
        <v>0</v>
      </c>
      <c r="K155" t="s">
        <v>631</v>
      </c>
      <c r="Q155">
        <v>44</v>
      </c>
    </row>
    <row r="156" spans="1:17" x14ac:dyDescent="0.25">
      <c r="A156">
        <v>2320268</v>
      </c>
      <c r="B156" t="s">
        <v>632</v>
      </c>
      <c r="C156" t="s">
        <v>616</v>
      </c>
      <c r="D156" t="s">
        <v>633</v>
      </c>
      <c r="E156">
        <v>1</v>
      </c>
      <c r="F156" s="1">
        <v>42128</v>
      </c>
      <c r="G156" t="s">
        <v>634</v>
      </c>
      <c r="H156">
        <v>1</v>
      </c>
      <c r="I156">
        <v>0</v>
      </c>
      <c r="J156">
        <v>1</v>
      </c>
      <c r="K156" t="s">
        <v>635</v>
      </c>
      <c r="Q156">
        <v>142</v>
      </c>
    </row>
    <row r="157" spans="1:17" x14ac:dyDescent="0.25">
      <c r="A157">
        <v>2320241</v>
      </c>
      <c r="B157" t="s">
        <v>636</v>
      </c>
      <c r="C157" t="s">
        <v>616</v>
      </c>
      <c r="D157" t="s">
        <v>637</v>
      </c>
      <c r="E157">
        <v>1</v>
      </c>
      <c r="F157" s="1">
        <v>42297</v>
      </c>
      <c r="G157" t="s">
        <v>638</v>
      </c>
      <c r="H157">
        <v>2</v>
      </c>
      <c r="I157">
        <v>0</v>
      </c>
      <c r="J157">
        <v>0</v>
      </c>
      <c r="K157" t="s">
        <v>639</v>
      </c>
      <c r="Q157">
        <v>114</v>
      </c>
    </row>
    <row r="158" spans="1:17" x14ac:dyDescent="0.25">
      <c r="A158">
        <v>2320243</v>
      </c>
      <c r="B158" t="s">
        <v>640</v>
      </c>
      <c r="C158" t="s">
        <v>616</v>
      </c>
      <c r="D158" t="s">
        <v>641</v>
      </c>
      <c r="E158">
        <v>5</v>
      </c>
      <c r="F158" s="1">
        <v>42300</v>
      </c>
      <c r="G158" t="s">
        <v>642</v>
      </c>
      <c r="H158">
        <v>0</v>
      </c>
      <c r="I158">
        <v>0</v>
      </c>
      <c r="J158">
        <v>0</v>
      </c>
      <c r="K158" t="s">
        <v>643</v>
      </c>
      <c r="Q158">
        <v>58</v>
      </c>
    </row>
    <row r="159" spans="1:17" x14ac:dyDescent="0.25">
      <c r="A159">
        <v>2320257</v>
      </c>
      <c r="B159" t="s">
        <v>644</v>
      </c>
      <c r="C159" t="s">
        <v>616</v>
      </c>
      <c r="D159" t="s">
        <v>645</v>
      </c>
      <c r="E159">
        <v>5</v>
      </c>
      <c r="F159" s="1">
        <v>42329</v>
      </c>
      <c r="G159" t="s">
        <v>646</v>
      </c>
      <c r="H159">
        <v>0</v>
      </c>
      <c r="I159">
        <v>1</v>
      </c>
      <c r="J159">
        <v>0</v>
      </c>
      <c r="K159" t="s">
        <v>647</v>
      </c>
      <c r="Q159">
        <v>209</v>
      </c>
    </row>
    <row r="160" spans="1:17" x14ac:dyDescent="0.25">
      <c r="A160">
        <v>2320234</v>
      </c>
      <c r="B160" t="e">
        <f>-PenOebMHa0MQZ-wkEzxfg</f>
        <v>#NAME?</v>
      </c>
      <c r="C160" t="s">
        <v>616</v>
      </c>
      <c r="D160" t="s">
        <v>648</v>
      </c>
      <c r="E160">
        <v>2</v>
      </c>
      <c r="F160" s="1">
        <v>42995</v>
      </c>
      <c r="G160" t="s">
        <v>649</v>
      </c>
      <c r="H160">
        <v>0</v>
      </c>
      <c r="I160">
        <v>0</v>
      </c>
      <c r="J160">
        <v>0</v>
      </c>
      <c r="K160" t="s">
        <v>650</v>
      </c>
      <c r="Q160">
        <v>183</v>
      </c>
    </row>
    <row r="161" spans="1:17" x14ac:dyDescent="0.25">
      <c r="A161">
        <v>2320256</v>
      </c>
      <c r="B161" t="s">
        <v>651</v>
      </c>
      <c r="C161" t="s">
        <v>616</v>
      </c>
      <c r="D161" t="s">
        <v>652</v>
      </c>
      <c r="E161">
        <v>1</v>
      </c>
      <c r="F161" s="1">
        <v>43153</v>
      </c>
      <c r="G161" t="s">
        <v>653</v>
      </c>
      <c r="H161">
        <v>0</v>
      </c>
      <c r="I161">
        <v>0</v>
      </c>
      <c r="J161">
        <v>0</v>
      </c>
      <c r="K161" t="s">
        <v>654</v>
      </c>
      <c r="Q161">
        <v>168</v>
      </c>
    </row>
    <row r="162" spans="1:17" x14ac:dyDescent="0.25">
      <c r="A162">
        <v>2163881</v>
      </c>
      <c r="B162" t="s">
        <v>655</v>
      </c>
      <c r="C162" t="s">
        <v>656</v>
      </c>
      <c r="D162" t="s">
        <v>657</v>
      </c>
      <c r="E162">
        <v>5</v>
      </c>
      <c r="F162" s="1">
        <v>42321</v>
      </c>
      <c r="G162" t="s">
        <v>658</v>
      </c>
      <c r="H162">
        <v>0</v>
      </c>
      <c r="I162">
        <v>0</v>
      </c>
      <c r="J162">
        <v>0</v>
      </c>
      <c r="K162" t="s">
        <v>659</v>
      </c>
      <c r="Q162">
        <v>18</v>
      </c>
    </row>
    <row r="163" spans="1:17" x14ac:dyDescent="0.25">
      <c r="A163">
        <v>2163871</v>
      </c>
      <c r="B163" t="s">
        <v>660</v>
      </c>
      <c r="C163" t="s">
        <v>656</v>
      </c>
      <c r="D163" t="s">
        <v>661</v>
      </c>
      <c r="E163">
        <v>5</v>
      </c>
      <c r="F163" s="1">
        <v>42356</v>
      </c>
      <c r="G163" t="s">
        <v>662</v>
      </c>
      <c r="H163">
        <v>0</v>
      </c>
      <c r="I163">
        <v>0</v>
      </c>
      <c r="J163">
        <v>0</v>
      </c>
      <c r="K163" t="s">
        <v>663</v>
      </c>
      <c r="Q163">
        <v>79</v>
      </c>
    </row>
    <row r="164" spans="1:17" x14ac:dyDescent="0.25">
      <c r="A164">
        <v>2163877</v>
      </c>
      <c r="B164" t="s">
        <v>664</v>
      </c>
      <c r="C164" t="s">
        <v>656</v>
      </c>
      <c r="D164" t="s">
        <v>665</v>
      </c>
      <c r="E164">
        <v>5</v>
      </c>
      <c r="F164" s="1">
        <v>42501</v>
      </c>
      <c r="G164" t="s">
        <v>666</v>
      </c>
      <c r="H164">
        <v>0</v>
      </c>
      <c r="I164">
        <v>0</v>
      </c>
      <c r="J164">
        <v>0</v>
      </c>
      <c r="K164" t="s">
        <v>667</v>
      </c>
      <c r="Q164">
        <v>16</v>
      </c>
    </row>
    <row r="165" spans="1:17" x14ac:dyDescent="0.25">
      <c r="A165">
        <v>2163866</v>
      </c>
      <c r="B165" t="s">
        <v>668</v>
      </c>
      <c r="C165" t="s">
        <v>656</v>
      </c>
      <c r="D165" t="s">
        <v>669</v>
      </c>
      <c r="E165">
        <v>5</v>
      </c>
      <c r="F165" s="1">
        <v>42577</v>
      </c>
      <c r="G165" t="s">
        <v>670</v>
      </c>
      <c r="H165">
        <v>1</v>
      </c>
      <c r="I165">
        <v>0</v>
      </c>
      <c r="J165">
        <v>0</v>
      </c>
      <c r="K165" t="s">
        <v>671</v>
      </c>
      <c r="Q165">
        <v>136</v>
      </c>
    </row>
    <row r="166" spans="1:17" x14ac:dyDescent="0.25">
      <c r="A166">
        <v>2163875</v>
      </c>
      <c r="B166" t="s">
        <v>672</v>
      </c>
      <c r="C166" t="s">
        <v>656</v>
      </c>
      <c r="D166" t="s">
        <v>673</v>
      </c>
      <c r="E166">
        <v>5</v>
      </c>
      <c r="F166" s="1">
        <v>42599</v>
      </c>
      <c r="G166" t="s">
        <v>674</v>
      </c>
      <c r="H166">
        <v>0</v>
      </c>
      <c r="I166">
        <v>0</v>
      </c>
      <c r="J166">
        <v>0</v>
      </c>
      <c r="K166" t="s">
        <v>675</v>
      </c>
      <c r="Q166">
        <v>83</v>
      </c>
    </row>
    <row r="167" spans="1:17" x14ac:dyDescent="0.25">
      <c r="A167">
        <v>2163860</v>
      </c>
      <c r="B167" t="s">
        <v>676</v>
      </c>
      <c r="C167" t="s">
        <v>656</v>
      </c>
      <c r="D167" t="s">
        <v>677</v>
      </c>
      <c r="E167">
        <v>2</v>
      </c>
      <c r="F167" s="1">
        <v>42638</v>
      </c>
      <c r="G167" t="s">
        <v>678</v>
      </c>
      <c r="H167">
        <v>2</v>
      </c>
      <c r="I167">
        <v>0</v>
      </c>
      <c r="J167">
        <v>0</v>
      </c>
      <c r="K167" t="s">
        <v>679</v>
      </c>
      <c r="Q167">
        <v>190</v>
      </c>
    </row>
    <row r="168" spans="1:17" x14ac:dyDescent="0.25">
      <c r="A168">
        <v>2163896</v>
      </c>
      <c r="B168" t="s">
        <v>680</v>
      </c>
      <c r="C168" t="s">
        <v>656</v>
      </c>
      <c r="D168" t="s">
        <v>681</v>
      </c>
      <c r="E168">
        <v>5</v>
      </c>
      <c r="F168" s="1">
        <v>42970</v>
      </c>
      <c r="G168" t="s">
        <v>682</v>
      </c>
      <c r="H168">
        <v>1</v>
      </c>
      <c r="I168">
        <v>1</v>
      </c>
      <c r="J168">
        <v>1</v>
      </c>
      <c r="K168" t="s">
        <v>683</v>
      </c>
      <c r="Q168">
        <v>121</v>
      </c>
    </row>
    <row r="169" spans="1:17" x14ac:dyDescent="0.25">
      <c r="A169">
        <v>2163872</v>
      </c>
      <c r="B169" t="s">
        <v>684</v>
      </c>
      <c r="C169" t="s">
        <v>656</v>
      </c>
      <c r="D169" t="s">
        <v>685</v>
      </c>
      <c r="E169">
        <v>1</v>
      </c>
      <c r="F169" s="1">
        <v>42992</v>
      </c>
      <c r="G169" t="s">
        <v>686</v>
      </c>
      <c r="H169">
        <v>5</v>
      </c>
      <c r="I169">
        <v>1</v>
      </c>
      <c r="J169">
        <v>2</v>
      </c>
      <c r="K169" t="s">
        <v>687</v>
      </c>
      <c r="Q169">
        <v>376</v>
      </c>
    </row>
    <row r="170" spans="1:17" x14ac:dyDescent="0.25">
      <c r="A170">
        <v>2163865</v>
      </c>
      <c r="B170" t="s">
        <v>688</v>
      </c>
      <c r="C170" t="s">
        <v>656</v>
      </c>
      <c r="D170" t="s">
        <v>689</v>
      </c>
      <c r="E170">
        <v>1</v>
      </c>
      <c r="F170" s="1">
        <v>43033</v>
      </c>
      <c r="G170" t="s">
        <v>690</v>
      </c>
      <c r="H170">
        <v>1</v>
      </c>
      <c r="I170">
        <v>1</v>
      </c>
      <c r="J170">
        <v>1</v>
      </c>
      <c r="K170" t="s">
        <v>691</v>
      </c>
      <c r="Q170">
        <v>162</v>
      </c>
    </row>
    <row r="171" spans="1:17" x14ac:dyDescent="0.25">
      <c r="A171">
        <v>2163892</v>
      </c>
      <c r="B171" t="s">
        <v>692</v>
      </c>
      <c r="C171" t="s">
        <v>656</v>
      </c>
      <c r="D171" t="s">
        <v>693</v>
      </c>
      <c r="E171">
        <v>5</v>
      </c>
      <c r="F171" s="1">
        <v>43117</v>
      </c>
      <c r="G171" t="s">
        <v>694</v>
      </c>
      <c r="H171">
        <v>4</v>
      </c>
      <c r="I171">
        <v>2</v>
      </c>
      <c r="J171">
        <v>3</v>
      </c>
      <c r="K171" t="s">
        <v>695</v>
      </c>
      <c r="Q171">
        <v>91</v>
      </c>
    </row>
    <row r="172" spans="1:17" x14ac:dyDescent="0.25">
      <c r="A172">
        <v>2696974</v>
      </c>
      <c r="B172" t="s">
        <v>696</v>
      </c>
      <c r="C172" t="s">
        <v>697</v>
      </c>
      <c r="D172" t="s">
        <v>698</v>
      </c>
      <c r="E172">
        <v>5</v>
      </c>
      <c r="F172" s="1">
        <v>42131</v>
      </c>
      <c r="G172" t="s">
        <v>699</v>
      </c>
      <c r="H172">
        <v>1</v>
      </c>
      <c r="I172">
        <v>0</v>
      </c>
      <c r="J172">
        <v>1</v>
      </c>
      <c r="K172" t="s">
        <v>700</v>
      </c>
      <c r="Q172">
        <v>63</v>
      </c>
    </row>
    <row r="173" spans="1:17" x14ac:dyDescent="0.25">
      <c r="A173">
        <v>2696978</v>
      </c>
      <c r="B173" t="s">
        <v>701</v>
      </c>
      <c r="C173" t="s">
        <v>697</v>
      </c>
      <c r="D173" t="s">
        <v>702</v>
      </c>
      <c r="E173">
        <v>5</v>
      </c>
      <c r="F173" s="1">
        <v>42438</v>
      </c>
      <c r="G173" t="s">
        <v>703</v>
      </c>
      <c r="H173">
        <v>1</v>
      </c>
      <c r="I173">
        <v>0</v>
      </c>
      <c r="J173">
        <v>0</v>
      </c>
      <c r="K173" t="s">
        <v>704</v>
      </c>
      <c r="Q173">
        <v>175</v>
      </c>
    </row>
    <row r="174" spans="1:17" x14ac:dyDescent="0.25">
      <c r="A174">
        <v>2696989</v>
      </c>
      <c r="B174" t="s">
        <v>705</v>
      </c>
      <c r="C174" t="s">
        <v>697</v>
      </c>
      <c r="D174" t="s">
        <v>706</v>
      </c>
      <c r="E174">
        <v>5</v>
      </c>
      <c r="F174" s="1">
        <v>42675</v>
      </c>
      <c r="G174" t="s">
        <v>707</v>
      </c>
      <c r="H174">
        <v>1</v>
      </c>
      <c r="I174">
        <v>0</v>
      </c>
      <c r="J174">
        <v>0</v>
      </c>
      <c r="K174" t="s">
        <v>708</v>
      </c>
      <c r="Q174">
        <v>130</v>
      </c>
    </row>
    <row r="175" spans="1:17" x14ac:dyDescent="0.25">
      <c r="A175">
        <v>2697000</v>
      </c>
      <c r="B175" t="s">
        <v>709</v>
      </c>
      <c r="C175" t="s">
        <v>697</v>
      </c>
      <c r="D175" t="s">
        <v>710</v>
      </c>
      <c r="E175">
        <v>5</v>
      </c>
      <c r="F175" s="1">
        <v>42678</v>
      </c>
      <c r="G175" t="s">
        <v>711</v>
      </c>
      <c r="H175">
        <v>3</v>
      </c>
      <c r="I175">
        <v>1</v>
      </c>
      <c r="J175">
        <v>1</v>
      </c>
      <c r="K175" t="s">
        <v>712</v>
      </c>
      <c r="Q175">
        <v>113</v>
      </c>
    </row>
    <row r="176" spans="1:17" x14ac:dyDescent="0.25">
      <c r="A176">
        <v>2696975</v>
      </c>
      <c r="B176" t="s">
        <v>713</v>
      </c>
      <c r="C176" t="s">
        <v>697</v>
      </c>
      <c r="D176" t="s">
        <v>714</v>
      </c>
      <c r="E176">
        <v>5</v>
      </c>
      <c r="F176" s="1">
        <v>42793</v>
      </c>
      <c r="G176" t="s">
        <v>715</v>
      </c>
      <c r="H176">
        <v>1</v>
      </c>
      <c r="I176">
        <v>1</v>
      </c>
      <c r="J176">
        <v>2</v>
      </c>
      <c r="K176" t="s">
        <v>716</v>
      </c>
      <c r="Q176">
        <v>156</v>
      </c>
    </row>
    <row r="177" spans="1:17" x14ac:dyDescent="0.25">
      <c r="A177">
        <v>2696988</v>
      </c>
      <c r="B177" t="s">
        <v>717</v>
      </c>
      <c r="C177" t="s">
        <v>697</v>
      </c>
      <c r="D177" t="s">
        <v>718</v>
      </c>
      <c r="E177">
        <v>4</v>
      </c>
      <c r="F177" s="1">
        <v>42851</v>
      </c>
      <c r="G177" t="s">
        <v>719</v>
      </c>
      <c r="H177">
        <v>1</v>
      </c>
      <c r="I177">
        <v>0</v>
      </c>
      <c r="J177">
        <v>2</v>
      </c>
      <c r="K177" t="s">
        <v>720</v>
      </c>
      <c r="Q177">
        <v>192</v>
      </c>
    </row>
    <row r="178" spans="1:17" x14ac:dyDescent="0.25">
      <c r="A178">
        <v>2696982</v>
      </c>
      <c r="B178" t="s">
        <v>721</v>
      </c>
      <c r="C178" t="s">
        <v>697</v>
      </c>
      <c r="D178" t="s">
        <v>722</v>
      </c>
      <c r="E178">
        <v>5</v>
      </c>
      <c r="F178" s="1">
        <v>42901</v>
      </c>
      <c r="G178" t="s">
        <v>723</v>
      </c>
      <c r="H178">
        <v>0</v>
      </c>
      <c r="I178">
        <v>0</v>
      </c>
      <c r="J178">
        <v>0</v>
      </c>
      <c r="K178" t="s">
        <v>724</v>
      </c>
      <c r="Q178">
        <v>160</v>
      </c>
    </row>
    <row r="179" spans="1:17" x14ac:dyDescent="0.25">
      <c r="A179">
        <v>2696993</v>
      </c>
      <c r="B179" t="s">
        <v>725</v>
      </c>
      <c r="C179" t="s">
        <v>697</v>
      </c>
      <c r="D179" t="s">
        <v>726</v>
      </c>
      <c r="E179">
        <v>5</v>
      </c>
      <c r="F179" s="1">
        <v>42901</v>
      </c>
      <c r="G179" t="s">
        <v>727</v>
      </c>
      <c r="H179">
        <v>0</v>
      </c>
      <c r="I179">
        <v>0</v>
      </c>
      <c r="J179">
        <v>0</v>
      </c>
      <c r="K179" t="s">
        <v>728</v>
      </c>
      <c r="Q179">
        <v>318</v>
      </c>
    </row>
    <row r="180" spans="1:17" x14ac:dyDescent="0.25">
      <c r="A180">
        <v>2697004</v>
      </c>
      <c r="B180" t="s">
        <v>729</v>
      </c>
      <c r="C180" t="s">
        <v>697</v>
      </c>
      <c r="D180" t="s">
        <v>730</v>
      </c>
      <c r="E180">
        <v>4</v>
      </c>
      <c r="F180" s="1">
        <v>42901</v>
      </c>
      <c r="G180" t="s">
        <v>731</v>
      </c>
      <c r="H180">
        <v>1</v>
      </c>
      <c r="I180">
        <v>0</v>
      </c>
      <c r="J180">
        <v>0</v>
      </c>
      <c r="K180" t="s">
        <v>732</v>
      </c>
      <c r="Q180">
        <v>149</v>
      </c>
    </row>
    <row r="181" spans="1:17" x14ac:dyDescent="0.25">
      <c r="A181">
        <v>2696983</v>
      </c>
      <c r="B181" t="s">
        <v>733</v>
      </c>
      <c r="C181" t="s">
        <v>697</v>
      </c>
      <c r="D181" t="s">
        <v>734</v>
      </c>
      <c r="E181">
        <v>4</v>
      </c>
      <c r="F181" s="1">
        <v>43080</v>
      </c>
      <c r="G181" t="s">
        <v>735</v>
      </c>
      <c r="H181">
        <v>1</v>
      </c>
      <c r="I181">
        <v>0</v>
      </c>
      <c r="J181">
        <v>1</v>
      </c>
      <c r="K181" t="s">
        <v>736</v>
      </c>
      <c r="Q181">
        <v>251</v>
      </c>
    </row>
    <row r="182" spans="1:17" x14ac:dyDescent="0.25">
      <c r="A182">
        <v>1976852</v>
      </c>
      <c r="B182" t="s">
        <v>737</v>
      </c>
      <c r="C182" t="s">
        <v>738</v>
      </c>
      <c r="D182" t="s">
        <v>739</v>
      </c>
      <c r="E182">
        <v>1</v>
      </c>
      <c r="F182" s="1">
        <v>42826</v>
      </c>
      <c r="G182" t="s">
        <v>740</v>
      </c>
      <c r="H182">
        <v>1</v>
      </c>
      <c r="I182">
        <v>0</v>
      </c>
      <c r="J182">
        <v>0</v>
      </c>
      <c r="K182" t="s">
        <v>741</v>
      </c>
      <c r="Q182">
        <v>426</v>
      </c>
    </row>
    <row r="183" spans="1:17" x14ac:dyDescent="0.25">
      <c r="A183">
        <v>1985331</v>
      </c>
      <c r="B183" t="s">
        <v>742</v>
      </c>
      <c r="C183" t="s">
        <v>738</v>
      </c>
      <c r="D183" t="s">
        <v>743</v>
      </c>
      <c r="E183">
        <v>1</v>
      </c>
      <c r="F183" s="1">
        <v>42982</v>
      </c>
      <c r="G183" t="s">
        <v>744</v>
      </c>
      <c r="H183">
        <v>0</v>
      </c>
      <c r="I183">
        <v>0</v>
      </c>
      <c r="J183">
        <v>0</v>
      </c>
      <c r="K183" t="s">
        <v>745</v>
      </c>
      <c r="Q183">
        <v>128</v>
      </c>
    </row>
    <row r="184" spans="1:17" x14ac:dyDescent="0.25">
      <c r="A184">
        <v>1985328</v>
      </c>
      <c r="B184" t="s">
        <v>746</v>
      </c>
      <c r="C184" t="s">
        <v>738</v>
      </c>
      <c r="D184" t="s">
        <v>747</v>
      </c>
      <c r="E184">
        <v>3</v>
      </c>
      <c r="F184" s="1">
        <v>42982</v>
      </c>
      <c r="G184" t="s">
        <v>748</v>
      </c>
      <c r="H184">
        <v>4</v>
      </c>
      <c r="I184">
        <v>0</v>
      </c>
      <c r="J184">
        <v>0</v>
      </c>
      <c r="K184" t="s">
        <v>749</v>
      </c>
      <c r="Q184">
        <v>243</v>
      </c>
    </row>
    <row r="185" spans="1:17" x14ac:dyDescent="0.25">
      <c r="A185">
        <v>1976859</v>
      </c>
      <c r="B185" t="s">
        <v>750</v>
      </c>
      <c r="C185" t="s">
        <v>738</v>
      </c>
      <c r="D185" t="s">
        <v>751</v>
      </c>
      <c r="E185">
        <v>4</v>
      </c>
      <c r="F185" s="1">
        <v>42982</v>
      </c>
      <c r="G185" t="s">
        <v>752</v>
      </c>
      <c r="H185">
        <v>0</v>
      </c>
      <c r="I185">
        <v>0</v>
      </c>
      <c r="J185">
        <v>0</v>
      </c>
      <c r="K185" t="s">
        <v>753</v>
      </c>
      <c r="Q185">
        <v>209</v>
      </c>
    </row>
    <row r="186" spans="1:17" x14ac:dyDescent="0.25">
      <c r="A186">
        <v>1985334</v>
      </c>
      <c r="B186" t="s">
        <v>754</v>
      </c>
      <c r="C186" t="s">
        <v>738</v>
      </c>
      <c r="D186" t="s">
        <v>755</v>
      </c>
      <c r="E186">
        <v>1</v>
      </c>
      <c r="F186" s="1">
        <v>42996</v>
      </c>
      <c r="G186" t="s">
        <v>756</v>
      </c>
      <c r="H186">
        <v>2</v>
      </c>
      <c r="I186">
        <v>0</v>
      </c>
      <c r="J186">
        <v>0</v>
      </c>
      <c r="K186" t="s">
        <v>757</v>
      </c>
      <c r="Q186">
        <v>169</v>
      </c>
    </row>
    <row r="187" spans="1:17" x14ac:dyDescent="0.25">
      <c r="A187">
        <v>1976864</v>
      </c>
      <c r="B187" t="s">
        <v>758</v>
      </c>
      <c r="C187" t="s">
        <v>738</v>
      </c>
      <c r="D187" t="s">
        <v>759</v>
      </c>
      <c r="E187">
        <v>4</v>
      </c>
      <c r="F187" s="1">
        <v>43129</v>
      </c>
      <c r="G187" t="s">
        <v>760</v>
      </c>
      <c r="H187">
        <v>0</v>
      </c>
      <c r="I187">
        <v>0</v>
      </c>
      <c r="J187">
        <v>0</v>
      </c>
      <c r="K187" t="s">
        <v>761</v>
      </c>
      <c r="Q187">
        <v>58</v>
      </c>
    </row>
    <row r="188" spans="1:17" x14ac:dyDescent="0.25">
      <c r="A188">
        <v>1985348</v>
      </c>
      <c r="B188" t="s">
        <v>762</v>
      </c>
      <c r="C188" t="s">
        <v>738</v>
      </c>
      <c r="D188" t="s">
        <v>763</v>
      </c>
      <c r="E188">
        <v>3</v>
      </c>
      <c r="F188" s="1">
        <v>43154</v>
      </c>
      <c r="G188" t="s">
        <v>764</v>
      </c>
      <c r="H188">
        <v>0</v>
      </c>
      <c r="I188">
        <v>0</v>
      </c>
      <c r="J188">
        <v>0</v>
      </c>
      <c r="K188" t="s">
        <v>765</v>
      </c>
      <c r="Q188">
        <v>239</v>
      </c>
    </row>
    <row r="189" spans="1:17" x14ac:dyDescent="0.25">
      <c r="A189">
        <v>1985326</v>
      </c>
      <c r="B189" t="s">
        <v>766</v>
      </c>
      <c r="C189" t="s">
        <v>738</v>
      </c>
      <c r="D189" t="s">
        <v>767</v>
      </c>
      <c r="E189">
        <v>4</v>
      </c>
      <c r="F189" s="1">
        <v>43194</v>
      </c>
      <c r="G189" t="s">
        <v>768</v>
      </c>
      <c r="H189">
        <v>1</v>
      </c>
      <c r="I189">
        <v>0</v>
      </c>
      <c r="J189">
        <v>0</v>
      </c>
      <c r="K189" t="s">
        <v>769</v>
      </c>
      <c r="Q189">
        <v>174</v>
      </c>
    </row>
    <row r="190" spans="1:17" x14ac:dyDescent="0.25">
      <c r="A190">
        <v>1976867</v>
      </c>
      <c r="B190" t="s">
        <v>770</v>
      </c>
      <c r="C190" t="s">
        <v>738</v>
      </c>
      <c r="D190" t="s">
        <v>771</v>
      </c>
      <c r="E190">
        <v>3</v>
      </c>
      <c r="F190" s="1">
        <v>43207</v>
      </c>
      <c r="G190" t="s">
        <v>772</v>
      </c>
      <c r="H190">
        <v>0</v>
      </c>
      <c r="I190">
        <v>0</v>
      </c>
      <c r="J190">
        <v>0</v>
      </c>
      <c r="K190" t="s">
        <v>773</v>
      </c>
      <c r="Q190">
        <v>60</v>
      </c>
    </row>
    <row r="191" spans="1:17" x14ac:dyDescent="0.25">
      <c r="A191">
        <v>1985324</v>
      </c>
      <c r="B191" t="s">
        <v>774</v>
      </c>
      <c r="C191" t="s">
        <v>738</v>
      </c>
      <c r="D191" t="s">
        <v>775</v>
      </c>
      <c r="E191">
        <v>1</v>
      </c>
      <c r="F191" s="1">
        <v>43207</v>
      </c>
      <c r="G191" t="s">
        <v>776</v>
      </c>
      <c r="H191">
        <v>0</v>
      </c>
      <c r="I191">
        <v>0</v>
      </c>
      <c r="J191">
        <v>0</v>
      </c>
      <c r="K191" t="s">
        <v>777</v>
      </c>
      <c r="Q191">
        <v>22</v>
      </c>
    </row>
    <row r="192" spans="1:17" x14ac:dyDescent="0.25">
      <c r="A192">
        <v>3080434</v>
      </c>
      <c r="B192" t="s">
        <v>778</v>
      </c>
      <c r="C192" t="s">
        <v>779</v>
      </c>
      <c r="D192" t="s">
        <v>780</v>
      </c>
      <c r="E192">
        <v>4</v>
      </c>
      <c r="F192" s="1">
        <v>41966</v>
      </c>
      <c r="G192" t="s">
        <v>781</v>
      </c>
      <c r="H192">
        <v>1</v>
      </c>
      <c r="I192">
        <v>0</v>
      </c>
      <c r="J192">
        <v>1</v>
      </c>
      <c r="K192" t="s">
        <v>782</v>
      </c>
      <c r="Q192">
        <v>31</v>
      </c>
    </row>
    <row r="193" spans="1:17" x14ac:dyDescent="0.25">
      <c r="A193">
        <v>3080417</v>
      </c>
      <c r="B193" t="s">
        <v>783</v>
      </c>
      <c r="C193" t="s">
        <v>779</v>
      </c>
      <c r="D193" t="s">
        <v>784</v>
      </c>
      <c r="E193">
        <v>5</v>
      </c>
      <c r="F193" s="1">
        <v>41966</v>
      </c>
      <c r="G193" t="s">
        <v>785</v>
      </c>
      <c r="H193">
        <v>0</v>
      </c>
      <c r="I193">
        <v>0</v>
      </c>
      <c r="J193">
        <v>0</v>
      </c>
      <c r="K193" t="s">
        <v>786</v>
      </c>
      <c r="Q193">
        <v>32</v>
      </c>
    </row>
    <row r="194" spans="1:17" x14ac:dyDescent="0.25">
      <c r="A194">
        <v>3080451</v>
      </c>
      <c r="B194" t="s">
        <v>787</v>
      </c>
      <c r="C194" t="s">
        <v>779</v>
      </c>
      <c r="D194" t="s">
        <v>788</v>
      </c>
      <c r="E194">
        <v>5</v>
      </c>
      <c r="F194" s="1">
        <v>41966</v>
      </c>
      <c r="G194" t="s">
        <v>789</v>
      </c>
      <c r="H194">
        <v>2</v>
      </c>
      <c r="I194">
        <v>0</v>
      </c>
      <c r="J194">
        <v>0</v>
      </c>
      <c r="K194" t="s">
        <v>790</v>
      </c>
      <c r="Q194">
        <v>22</v>
      </c>
    </row>
    <row r="195" spans="1:17" x14ac:dyDescent="0.25">
      <c r="A195">
        <v>3080418</v>
      </c>
      <c r="B195" t="s">
        <v>791</v>
      </c>
      <c r="C195" t="s">
        <v>779</v>
      </c>
      <c r="D195" t="s">
        <v>792</v>
      </c>
      <c r="E195">
        <v>5</v>
      </c>
      <c r="F195" s="1">
        <v>41966</v>
      </c>
      <c r="G195" t="s">
        <v>793</v>
      </c>
      <c r="H195">
        <v>1</v>
      </c>
      <c r="I195">
        <v>0</v>
      </c>
      <c r="J195">
        <v>1</v>
      </c>
      <c r="K195" t="s">
        <v>794</v>
      </c>
      <c r="Q195">
        <v>21</v>
      </c>
    </row>
    <row r="196" spans="1:17" x14ac:dyDescent="0.25">
      <c r="A196">
        <v>3080413</v>
      </c>
      <c r="B196" t="s">
        <v>795</v>
      </c>
      <c r="C196" t="s">
        <v>779</v>
      </c>
      <c r="D196" t="s">
        <v>796</v>
      </c>
      <c r="E196">
        <v>4</v>
      </c>
      <c r="F196" s="1">
        <v>41966</v>
      </c>
      <c r="G196" t="s">
        <v>797</v>
      </c>
      <c r="H196">
        <v>1</v>
      </c>
      <c r="I196">
        <v>0</v>
      </c>
      <c r="J196">
        <v>0</v>
      </c>
      <c r="K196" t="s">
        <v>798</v>
      </c>
      <c r="Q196">
        <v>28</v>
      </c>
    </row>
    <row r="197" spans="1:17" x14ac:dyDescent="0.25">
      <c r="A197">
        <v>3080409</v>
      </c>
      <c r="B197" t="s">
        <v>799</v>
      </c>
      <c r="C197" t="s">
        <v>779</v>
      </c>
      <c r="D197" t="s">
        <v>800</v>
      </c>
      <c r="E197">
        <v>4</v>
      </c>
      <c r="F197" s="1">
        <v>41966</v>
      </c>
      <c r="G197" t="s">
        <v>801</v>
      </c>
      <c r="H197">
        <v>0</v>
      </c>
      <c r="I197">
        <v>0</v>
      </c>
      <c r="J197">
        <v>0</v>
      </c>
      <c r="K197" t="s">
        <v>802</v>
      </c>
      <c r="Q197">
        <v>40</v>
      </c>
    </row>
    <row r="198" spans="1:17" x14ac:dyDescent="0.25">
      <c r="A198">
        <v>3080448</v>
      </c>
      <c r="B198" t="s">
        <v>803</v>
      </c>
      <c r="C198" t="s">
        <v>779</v>
      </c>
      <c r="D198" t="s">
        <v>804</v>
      </c>
      <c r="E198">
        <v>5</v>
      </c>
      <c r="F198" s="1">
        <v>41981</v>
      </c>
      <c r="G198" t="s">
        <v>805</v>
      </c>
      <c r="H198">
        <v>1</v>
      </c>
      <c r="I198">
        <v>0</v>
      </c>
      <c r="J198">
        <v>0</v>
      </c>
      <c r="K198" t="s">
        <v>806</v>
      </c>
      <c r="Q198">
        <v>60</v>
      </c>
    </row>
    <row r="199" spans="1:17" x14ac:dyDescent="0.25">
      <c r="A199">
        <v>3080408</v>
      </c>
      <c r="B199" t="s">
        <v>807</v>
      </c>
      <c r="C199" t="s">
        <v>779</v>
      </c>
      <c r="D199" t="s">
        <v>808</v>
      </c>
      <c r="E199">
        <v>4</v>
      </c>
      <c r="F199" s="1">
        <v>41982</v>
      </c>
      <c r="G199" t="s">
        <v>809</v>
      </c>
      <c r="H199">
        <v>0</v>
      </c>
      <c r="I199">
        <v>0</v>
      </c>
      <c r="J199">
        <v>0</v>
      </c>
      <c r="K199" t="s">
        <v>810</v>
      </c>
      <c r="Q199">
        <v>35</v>
      </c>
    </row>
    <row r="200" spans="1:17" x14ac:dyDescent="0.25">
      <c r="A200">
        <v>3080449</v>
      </c>
      <c r="B200" t="s">
        <v>811</v>
      </c>
      <c r="C200" t="s">
        <v>779</v>
      </c>
      <c r="D200" t="s">
        <v>812</v>
      </c>
      <c r="E200">
        <v>5</v>
      </c>
      <c r="F200" s="1">
        <v>41982</v>
      </c>
      <c r="G200" t="s">
        <v>813</v>
      </c>
      <c r="H200">
        <v>2</v>
      </c>
      <c r="I200">
        <v>0</v>
      </c>
      <c r="J200">
        <v>0</v>
      </c>
      <c r="K200" t="s">
        <v>814</v>
      </c>
      <c r="Q200">
        <v>56</v>
      </c>
    </row>
    <row r="201" spans="1:17" x14ac:dyDescent="0.25">
      <c r="A201">
        <v>3080444</v>
      </c>
      <c r="B201" t="s">
        <v>815</v>
      </c>
      <c r="C201" t="s">
        <v>779</v>
      </c>
      <c r="D201" t="s">
        <v>816</v>
      </c>
      <c r="E201">
        <v>5</v>
      </c>
      <c r="F201" s="1">
        <v>42129</v>
      </c>
      <c r="G201" t="s">
        <v>817</v>
      </c>
      <c r="H201">
        <v>7</v>
      </c>
      <c r="I201">
        <v>0</v>
      </c>
      <c r="J201">
        <v>0</v>
      </c>
      <c r="K201" t="s">
        <v>818</v>
      </c>
      <c r="Q201">
        <v>68</v>
      </c>
    </row>
    <row r="202" spans="1:17" x14ac:dyDescent="0.25">
      <c r="A202">
        <v>2742731</v>
      </c>
      <c r="B202" t="s">
        <v>819</v>
      </c>
      <c r="C202" t="s">
        <v>820</v>
      </c>
      <c r="D202" t="s">
        <v>821</v>
      </c>
      <c r="E202">
        <v>4</v>
      </c>
      <c r="F202" s="1">
        <v>40476</v>
      </c>
      <c r="G202" t="s">
        <v>822</v>
      </c>
      <c r="H202">
        <v>1</v>
      </c>
      <c r="I202">
        <v>0</v>
      </c>
      <c r="J202">
        <v>1</v>
      </c>
      <c r="K202" t="s">
        <v>823</v>
      </c>
      <c r="Q202">
        <v>106</v>
      </c>
    </row>
    <row r="203" spans="1:17" x14ac:dyDescent="0.25">
      <c r="A203">
        <v>2771958</v>
      </c>
      <c r="B203" t="s">
        <v>824</v>
      </c>
      <c r="C203" t="s">
        <v>820</v>
      </c>
      <c r="D203" t="s">
        <v>825</v>
      </c>
      <c r="E203">
        <v>5</v>
      </c>
      <c r="F203" s="1">
        <v>40486</v>
      </c>
      <c r="G203" t="s">
        <v>826</v>
      </c>
      <c r="H203">
        <v>3</v>
      </c>
      <c r="I203">
        <v>0</v>
      </c>
      <c r="J203">
        <v>1</v>
      </c>
      <c r="K203" t="s">
        <v>827</v>
      </c>
      <c r="Q203">
        <v>128</v>
      </c>
    </row>
    <row r="204" spans="1:17" x14ac:dyDescent="0.25">
      <c r="A204">
        <v>2742781</v>
      </c>
      <c r="B204" t="s">
        <v>828</v>
      </c>
      <c r="C204" t="s">
        <v>820</v>
      </c>
      <c r="D204" t="e">
        <f>-Le6cwbZL4tDZwNHwipfKg</f>
        <v>#NAME?</v>
      </c>
      <c r="E204">
        <v>4</v>
      </c>
      <c r="F204" s="1">
        <v>40893</v>
      </c>
      <c r="G204" t="s">
        <v>829</v>
      </c>
      <c r="H204">
        <v>2</v>
      </c>
      <c r="I204">
        <v>1</v>
      </c>
      <c r="J204">
        <v>1</v>
      </c>
      <c r="K204" t="s">
        <v>830</v>
      </c>
      <c r="Q204">
        <v>187</v>
      </c>
    </row>
    <row r="205" spans="1:17" x14ac:dyDescent="0.25">
      <c r="A205">
        <v>2771942</v>
      </c>
      <c r="B205" t="s">
        <v>831</v>
      </c>
      <c r="C205" t="s">
        <v>820</v>
      </c>
      <c r="D205" t="s">
        <v>832</v>
      </c>
      <c r="E205">
        <v>4</v>
      </c>
      <c r="F205" s="1">
        <v>41021</v>
      </c>
      <c r="G205" t="s">
        <v>833</v>
      </c>
      <c r="H205">
        <v>0</v>
      </c>
      <c r="I205">
        <v>0</v>
      </c>
      <c r="J205">
        <v>0</v>
      </c>
      <c r="K205" t="s">
        <v>834</v>
      </c>
      <c r="Q205">
        <v>187</v>
      </c>
    </row>
    <row r="206" spans="1:17" x14ac:dyDescent="0.25">
      <c r="A206">
        <v>2742758</v>
      </c>
      <c r="B206" t="s">
        <v>835</v>
      </c>
      <c r="C206" t="s">
        <v>820</v>
      </c>
      <c r="D206" t="s">
        <v>836</v>
      </c>
      <c r="E206">
        <v>5</v>
      </c>
      <c r="F206" s="1">
        <v>41305</v>
      </c>
      <c r="G206" t="s">
        <v>837</v>
      </c>
      <c r="H206">
        <v>1</v>
      </c>
      <c r="I206">
        <v>0</v>
      </c>
      <c r="J206">
        <v>0</v>
      </c>
      <c r="K206" t="s">
        <v>838</v>
      </c>
      <c r="Q206">
        <v>82</v>
      </c>
    </row>
    <row r="207" spans="1:17" x14ac:dyDescent="0.25">
      <c r="A207">
        <v>2771936</v>
      </c>
      <c r="B207" t="s">
        <v>839</v>
      </c>
      <c r="C207" t="s">
        <v>820</v>
      </c>
      <c r="D207" t="s">
        <v>840</v>
      </c>
      <c r="E207">
        <v>3</v>
      </c>
      <c r="F207" s="1">
        <v>41371</v>
      </c>
      <c r="G207" t="s">
        <v>841</v>
      </c>
      <c r="H207">
        <v>2</v>
      </c>
      <c r="I207">
        <v>0</v>
      </c>
      <c r="J207">
        <v>1</v>
      </c>
      <c r="K207" t="s">
        <v>842</v>
      </c>
      <c r="Q207">
        <v>158</v>
      </c>
    </row>
    <row r="208" spans="1:17" x14ac:dyDescent="0.25">
      <c r="A208">
        <v>2742745</v>
      </c>
      <c r="B208" t="s">
        <v>843</v>
      </c>
      <c r="C208" t="s">
        <v>820</v>
      </c>
      <c r="D208" t="s">
        <v>844</v>
      </c>
      <c r="E208">
        <v>5</v>
      </c>
      <c r="F208" s="1">
        <v>41431</v>
      </c>
      <c r="G208" t="s">
        <v>845</v>
      </c>
      <c r="H208">
        <v>1</v>
      </c>
      <c r="I208">
        <v>0</v>
      </c>
      <c r="J208">
        <v>0</v>
      </c>
      <c r="K208" t="s">
        <v>846</v>
      </c>
      <c r="Q208">
        <v>96</v>
      </c>
    </row>
    <row r="209" spans="1:17" x14ac:dyDescent="0.25">
      <c r="A209">
        <v>2771945</v>
      </c>
      <c r="B209" t="s">
        <v>847</v>
      </c>
      <c r="C209" t="s">
        <v>820</v>
      </c>
      <c r="D209" t="s">
        <v>848</v>
      </c>
      <c r="E209">
        <v>4</v>
      </c>
      <c r="F209" s="1">
        <v>41465</v>
      </c>
      <c r="G209" t="s">
        <v>849</v>
      </c>
      <c r="H209">
        <v>0</v>
      </c>
      <c r="I209">
        <v>0</v>
      </c>
      <c r="J209">
        <v>0</v>
      </c>
      <c r="K209" t="s">
        <v>850</v>
      </c>
      <c r="Q209">
        <v>232</v>
      </c>
    </row>
    <row r="210" spans="1:17" x14ac:dyDescent="0.25">
      <c r="A210">
        <v>2771929</v>
      </c>
      <c r="B210" t="s">
        <v>851</v>
      </c>
      <c r="C210" t="s">
        <v>820</v>
      </c>
      <c r="D210" t="s">
        <v>852</v>
      </c>
      <c r="E210">
        <v>5</v>
      </c>
      <c r="F210" s="1">
        <v>41488</v>
      </c>
      <c r="G210" t="s">
        <v>853</v>
      </c>
      <c r="H210">
        <v>2</v>
      </c>
      <c r="I210">
        <v>0</v>
      </c>
      <c r="J210">
        <v>0</v>
      </c>
      <c r="K210" t="s">
        <v>854</v>
      </c>
      <c r="Q210">
        <v>155</v>
      </c>
    </row>
    <row r="211" spans="1:17" x14ac:dyDescent="0.25">
      <c r="A211">
        <v>2771948</v>
      </c>
      <c r="B211" t="s">
        <v>855</v>
      </c>
      <c r="C211" t="s">
        <v>820</v>
      </c>
      <c r="D211" t="s">
        <v>856</v>
      </c>
      <c r="E211">
        <v>5</v>
      </c>
      <c r="F211" s="1">
        <v>42503</v>
      </c>
      <c r="G211" t="s">
        <v>857</v>
      </c>
      <c r="H211">
        <v>0</v>
      </c>
      <c r="I211">
        <v>0</v>
      </c>
      <c r="J211">
        <v>0</v>
      </c>
      <c r="K211" t="s">
        <v>858</v>
      </c>
      <c r="Q211">
        <v>113</v>
      </c>
    </row>
    <row r="212" spans="1:17" x14ac:dyDescent="0.25">
      <c r="A212">
        <v>4614983</v>
      </c>
      <c r="B212" t="s">
        <v>859</v>
      </c>
      <c r="C212" t="s">
        <v>860</v>
      </c>
      <c r="D212" t="s">
        <v>861</v>
      </c>
      <c r="E212">
        <v>4</v>
      </c>
      <c r="F212" s="1">
        <v>40356</v>
      </c>
      <c r="G212" t="s">
        <v>862</v>
      </c>
      <c r="H212">
        <v>0</v>
      </c>
      <c r="I212">
        <v>0</v>
      </c>
      <c r="J212">
        <v>0</v>
      </c>
      <c r="K212" t="s">
        <v>863</v>
      </c>
      <c r="Q212">
        <v>88</v>
      </c>
    </row>
    <row r="213" spans="1:17" x14ac:dyDescent="0.25">
      <c r="A213">
        <v>4614986</v>
      </c>
      <c r="B213" t="s">
        <v>864</v>
      </c>
      <c r="C213" t="s">
        <v>860</v>
      </c>
      <c r="D213" t="s">
        <v>865</v>
      </c>
      <c r="E213">
        <v>2</v>
      </c>
      <c r="F213" s="1">
        <v>40356</v>
      </c>
      <c r="G213" t="s">
        <v>866</v>
      </c>
      <c r="H213">
        <v>0</v>
      </c>
      <c r="I213">
        <v>3</v>
      </c>
      <c r="J213">
        <v>0</v>
      </c>
      <c r="K213" t="s">
        <v>867</v>
      </c>
      <c r="Q213">
        <v>38</v>
      </c>
    </row>
    <row r="214" spans="1:17" x14ac:dyDescent="0.25">
      <c r="A214">
        <v>4614976</v>
      </c>
      <c r="B214" t="s">
        <v>868</v>
      </c>
      <c r="C214" t="s">
        <v>860</v>
      </c>
      <c r="D214" t="s">
        <v>869</v>
      </c>
      <c r="E214">
        <v>3</v>
      </c>
      <c r="F214" s="1">
        <v>40356</v>
      </c>
      <c r="G214" t="s">
        <v>870</v>
      </c>
      <c r="H214">
        <v>0</v>
      </c>
      <c r="I214">
        <v>0</v>
      </c>
      <c r="J214">
        <v>0</v>
      </c>
      <c r="K214" t="s">
        <v>871</v>
      </c>
      <c r="Q214">
        <v>84</v>
      </c>
    </row>
    <row r="215" spans="1:17" x14ac:dyDescent="0.25">
      <c r="A215">
        <v>4614962</v>
      </c>
      <c r="B215" t="s">
        <v>872</v>
      </c>
      <c r="C215" t="s">
        <v>860</v>
      </c>
      <c r="D215" t="s">
        <v>873</v>
      </c>
      <c r="E215">
        <v>4</v>
      </c>
      <c r="F215" s="1">
        <v>40357</v>
      </c>
      <c r="G215" t="s">
        <v>874</v>
      </c>
      <c r="H215">
        <v>2</v>
      </c>
      <c r="I215">
        <v>0</v>
      </c>
      <c r="J215">
        <v>0</v>
      </c>
      <c r="K215" t="s">
        <v>875</v>
      </c>
      <c r="Q215">
        <v>55</v>
      </c>
    </row>
    <row r="216" spans="1:17" x14ac:dyDescent="0.25">
      <c r="A216">
        <v>4614950</v>
      </c>
      <c r="B216" t="s">
        <v>876</v>
      </c>
      <c r="C216" t="s">
        <v>860</v>
      </c>
      <c r="D216" t="s">
        <v>877</v>
      </c>
      <c r="E216">
        <v>4</v>
      </c>
      <c r="F216" s="1">
        <v>40364</v>
      </c>
      <c r="G216" t="s">
        <v>878</v>
      </c>
      <c r="H216">
        <v>1</v>
      </c>
      <c r="I216">
        <v>0</v>
      </c>
      <c r="J216">
        <v>1</v>
      </c>
      <c r="K216" t="s">
        <v>879</v>
      </c>
      <c r="Q216">
        <v>49</v>
      </c>
    </row>
    <row r="217" spans="1:17" x14ac:dyDescent="0.25">
      <c r="A217">
        <v>4614935</v>
      </c>
      <c r="B217" t="s">
        <v>880</v>
      </c>
      <c r="C217" t="s">
        <v>860</v>
      </c>
      <c r="D217" t="s">
        <v>881</v>
      </c>
      <c r="E217">
        <v>3</v>
      </c>
      <c r="F217" s="1">
        <v>41105</v>
      </c>
      <c r="G217" t="s">
        <v>882</v>
      </c>
      <c r="H217">
        <v>1</v>
      </c>
      <c r="I217">
        <v>0</v>
      </c>
      <c r="J217">
        <v>0</v>
      </c>
      <c r="K217" t="s">
        <v>883</v>
      </c>
      <c r="Q217">
        <v>40</v>
      </c>
    </row>
    <row r="218" spans="1:17" x14ac:dyDescent="0.25">
      <c r="A218">
        <v>4614957</v>
      </c>
      <c r="B218" t="s">
        <v>884</v>
      </c>
      <c r="C218" t="s">
        <v>860</v>
      </c>
      <c r="D218" t="s">
        <v>885</v>
      </c>
      <c r="E218">
        <v>1</v>
      </c>
      <c r="F218" s="1">
        <v>41408</v>
      </c>
      <c r="G218" t="s">
        <v>886</v>
      </c>
      <c r="H218">
        <v>2</v>
      </c>
      <c r="I218">
        <v>1</v>
      </c>
      <c r="J218">
        <v>0</v>
      </c>
      <c r="K218" t="s">
        <v>887</v>
      </c>
      <c r="Q218">
        <v>256</v>
      </c>
    </row>
    <row r="219" spans="1:17" x14ac:dyDescent="0.25">
      <c r="A219">
        <v>4614979</v>
      </c>
      <c r="B219" t="s">
        <v>888</v>
      </c>
      <c r="C219" t="s">
        <v>860</v>
      </c>
      <c r="D219" t="s">
        <v>889</v>
      </c>
      <c r="E219">
        <v>2</v>
      </c>
      <c r="F219" s="1">
        <v>41789</v>
      </c>
      <c r="G219" t="s">
        <v>890</v>
      </c>
      <c r="H219">
        <v>0</v>
      </c>
      <c r="I219">
        <v>0</v>
      </c>
      <c r="J219">
        <v>0</v>
      </c>
      <c r="K219" t="s">
        <v>891</v>
      </c>
      <c r="Q219">
        <v>43</v>
      </c>
    </row>
    <row r="220" spans="1:17" x14ac:dyDescent="0.25">
      <c r="A220">
        <v>4614971</v>
      </c>
      <c r="B220" t="s">
        <v>892</v>
      </c>
      <c r="C220" t="s">
        <v>860</v>
      </c>
      <c r="D220" t="s">
        <v>893</v>
      </c>
      <c r="E220">
        <v>1</v>
      </c>
      <c r="F220" s="1">
        <v>42148</v>
      </c>
      <c r="G220" t="s">
        <v>894</v>
      </c>
      <c r="H220">
        <v>0</v>
      </c>
      <c r="I220">
        <v>0</v>
      </c>
      <c r="J220">
        <v>0</v>
      </c>
      <c r="K220" t="s">
        <v>895</v>
      </c>
      <c r="Q220">
        <v>82</v>
      </c>
    </row>
    <row r="221" spans="1:17" x14ac:dyDescent="0.25">
      <c r="A221">
        <v>4614984</v>
      </c>
      <c r="B221" t="s">
        <v>896</v>
      </c>
      <c r="C221" t="s">
        <v>860</v>
      </c>
      <c r="D221" t="s">
        <v>897</v>
      </c>
      <c r="E221">
        <v>1</v>
      </c>
      <c r="F221" s="1">
        <v>42417</v>
      </c>
      <c r="G221" t="s">
        <v>898</v>
      </c>
      <c r="H221">
        <v>0</v>
      </c>
      <c r="I221">
        <v>0</v>
      </c>
      <c r="J221">
        <v>0</v>
      </c>
      <c r="K221" t="s">
        <v>899</v>
      </c>
      <c r="Q221">
        <v>168</v>
      </c>
    </row>
    <row r="222" spans="1:17" x14ac:dyDescent="0.25">
      <c r="A222">
        <v>1986686</v>
      </c>
      <c r="B222" t="s">
        <v>900</v>
      </c>
      <c r="C222" t="s">
        <v>901</v>
      </c>
      <c r="D222" t="s">
        <v>902</v>
      </c>
      <c r="E222">
        <v>4</v>
      </c>
      <c r="F222" s="1">
        <v>40929</v>
      </c>
      <c r="G222" t="s">
        <v>903</v>
      </c>
      <c r="H222">
        <v>0</v>
      </c>
      <c r="I222">
        <v>0</v>
      </c>
      <c r="J222">
        <v>0</v>
      </c>
      <c r="K222" t="s">
        <v>904</v>
      </c>
      <c r="Q222">
        <v>30</v>
      </c>
    </row>
    <row r="223" spans="1:17" x14ac:dyDescent="0.25">
      <c r="A223">
        <v>1965553</v>
      </c>
      <c r="B223" t="s">
        <v>905</v>
      </c>
      <c r="C223" t="s">
        <v>901</v>
      </c>
      <c r="D223" t="s">
        <v>906</v>
      </c>
      <c r="E223">
        <v>4</v>
      </c>
      <c r="F223" s="1">
        <v>40953</v>
      </c>
      <c r="G223" t="s">
        <v>907</v>
      </c>
      <c r="H223">
        <v>0</v>
      </c>
      <c r="I223">
        <v>0</v>
      </c>
      <c r="J223">
        <v>0</v>
      </c>
      <c r="K223" t="s">
        <v>908</v>
      </c>
      <c r="Q223">
        <v>58</v>
      </c>
    </row>
    <row r="224" spans="1:17" x14ac:dyDescent="0.25">
      <c r="A224">
        <v>1986661</v>
      </c>
      <c r="B224" t="s">
        <v>909</v>
      </c>
      <c r="C224" t="s">
        <v>901</v>
      </c>
      <c r="D224" t="s">
        <v>910</v>
      </c>
      <c r="E224">
        <v>5</v>
      </c>
      <c r="F224" s="1">
        <v>40954</v>
      </c>
      <c r="G224" t="s">
        <v>911</v>
      </c>
      <c r="H224">
        <v>1</v>
      </c>
      <c r="I224">
        <v>0</v>
      </c>
      <c r="J224">
        <v>0</v>
      </c>
      <c r="K224" t="s">
        <v>912</v>
      </c>
      <c r="Q224">
        <v>426</v>
      </c>
    </row>
    <row r="225" spans="1:17" x14ac:dyDescent="0.25">
      <c r="A225">
        <v>1965532</v>
      </c>
      <c r="B225" t="s">
        <v>913</v>
      </c>
      <c r="C225" t="s">
        <v>901</v>
      </c>
      <c r="D225" t="s">
        <v>914</v>
      </c>
      <c r="E225">
        <v>5</v>
      </c>
      <c r="F225" s="1">
        <v>40970</v>
      </c>
      <c r="G225" t="s">
        <v>915</v>
      </c>
      <c r="H225">
        <v>7</v>
      </c>
      <c r="I225">
        <v>0</v>
      </c>
      <c r="J225">
        <v>0</v>
      </c>
      <c r="K225" t="s">
        <v>916</v>
      </c>
      <c r="Q225">
        <v>173</v>
      </c>
    </row>
    <row r="226" spans="1:17" x14ac:dyDescent="0.25">
      <c r="A226">
        <v>1986669</v>
      </c>
      <c r="B226" t="s">
        <v>917</v>
      </c>
      <c r="C226" t="s">
        <v>901</v>
      </c>
      <c r="D226" t="s">
        <v>918</v>
      </c>
      <c r="E226">
        <v>3</v>
      </c>
      <c r="F226" s="1">
        <v>41106</v>
      </c>
      <c r="G226" t="s">
        <v>919</v>
      </c>
      <c r="H226">
        <v>0</v>
      </c>
      <c r="I226">
        <v>0</v>
      </c>
      <c r="J226">
        <v>0</v>
      </c>
      <c r="K226" t="s">
        <v>920</v>
      </c>
      <c r="Q226">
        <v>93</v>
      </c>
    </row>
    <row r="227" spans="1:17" x14ac:dyDescent="0.25">
      <c r="A227">
        <v>1986691</v>
      </c>
      <c r="B227" t="s">
        <v>921</v>
      </c>
      <c r="C227" t="s">
        <v>901</v>
      </c>
      <c r="D227" t="s">
        <v>922</v>
      </c>
      <c r="E227">
        <v>5</v>
      </c>
      <c r="F227" s="1">
        <v>41106</v>
      </c>
      <c r="G227" t="s">
        <v>923</v>
      </c>
      <c r="H227">
        <v>0</v>
      </c>
      <c r="I227">
        <v>0</v>
      </c>
      <c r="J227">
        <v>0</v>
      </c>
      <c r="K227" t="s">
        <v>924</v>
      </c>
      <c r="Q227">
        <v>90</v>
      </c>
    </row>
    <row r="228" spans="1:17" x14ac:dyDescent="0.25">
      <c r="A228">
        <v>1986665</v>
      </c>
      <c r="B228" t="s">
        <v>925</v>
      </c>
      <c r="C228" t="s">
        <v>901</v>
      </c>
      <c r="D228" t="s">
        <v>926</v>
      </c>
      <c r="E228">
        <v>3</v>
      </c>
      <c r="F228" s="1">
        <v>41254</v>
      </c>
      <c r="G228" t="s">
        <v>927</v>
      </c>
      <c r="H228">
        <v>4</v>
      </c>
      <c r="I228">
        <v>0</v>
      </c>
      <c r="J228">
        <v>0</v>
      </c>
      <c r="K228" t="s">
        <v>928</v>
      </c>
      <c r="Q228">
        <v>196</v>
      </c>
    </row>
    <row r="229" spans="1:17" x14ac:dyDescent="0.25">
      <c r="A229">
        <v>1965541</v>
      </c>
      <c r="B229" t="s">
        <v>929</v>
      </c>
      <c r="C229" t="s">
        <v>901</v>
      </c>
      <c r="D229" t="s">
        <v>930</v>
      </c>
      <c r="E229">
        <v>4</v>
      </c>
      <c r="F229" s="1">
        <v>41338</v>
      </c>
      <c r="G229" t="s">
        <v>931</v>
      </c>
      <c r="H229">
        <v>0</v>
      </c>
      <c r="I229">
        <v>0</v>
      </c>
      <c r="J229">
        <v>1</v>
      </c>
      <c r="K229" t="s">
        <v>932</v>
      </c>
      <c r="Q229">
        <v>249</v>
      </c>
    </row>
    <row r="230" spans="1:17" x14ac:dyDescent="0.25">
      <c r="A230">
        <v>1986674</v>
      </c>
      <c r="B230" t="s">
        <v>933</v>
      </c>
      <c r="C230" t="s">
        <v>901</v>
      </c>
      <c r="D230" t="s">
        <v>934</v>
      </c>
      <c r="E230">
        <v>3</v>
      </c>
      <c r="F230" s="1">
        <v>41373</v>
      </c>
      <c r="G230" t="s">
        <v>935</v>
      </c>
      <c r="H230">
        <v>4</v>
      </c>
      <c r="I230">
        <v>0</v>
      </c>
      <c r="J230">
        <v>0</v>
      </c>
      <c r="K230" t="s">
        <v>936</v>
      </c>
      <c r="Q230">
        <v>370</v>
      </c>
    </row>
    <row r="231" spans="1:17" x14ac:dyDescent="0.25">
      <c r="A231">
        <v>1986666</v>
      </c>
      <c r="B231" t="s">
        <v>937</v>
      </c>
      <c r="C231" t="s">
        <v>901</v>
      </c>
      <c r="D231" t="s">
        <v>938</v>
      </c>
      <c r="E231">
        <v>3</v>
      </c>
      <c r="F231" s="1">
        <v>41571</v>
      </c>
      <c r="G231" t="s">
        <v>939</v>
      </c>
      <c r="H231">
        <v>1</v>
      </c>
      <c r="I231">
        <v>0</v>
      </c>
      <c r="J231">
        <v>1</v>
      </c>
      <c r="K231" t="s">
        <v>940</v>
      </c>
      <c r="Q231">
        <v>51</v>
      </c>
    </row>
    <row r="232" spans="1:17" x14ac:dyDescent="0.25">
      <c r="A232">
        <v>4952788</v>
      </c>
      <c r="B232" t="s">
        <v>941</v>
      </c>
      <c r="C232" t="s">
        <v>942</v>
      </c>
      <c r="D232" t="s">
        <v>943</v>
      </c>
      <c r="E232">
        <v>3</v>
      </c>
      <c r="F232" s="1">
        <v>40420</v>
      </c>
      <c r="G232" t="s">
        <v>944</v>
      </c>
      <c r="H232">
        <v>0</v>
      </c>
      <c r="I232">
        <v>0</v>
      </c>
      <c r="J232">
        <v>0</v>
      </c>
      <c r="K232" t="s">
        <v>945</v>
      </c>
      <c r="Q232">
        <v>162</v>
      </c>
    </row>
    <row r="233" spans="1:17" x14ac:dyDescent="0.25">
      <c r="A233">
        <v>4952776</v>
      </c>
      <c r="B233" t="s">
        <v>946</v>
      </c>
      <c r="C233" t="s">
        <v>942</v>
      </c>
      <c r="D233" t="s">
        <v>947</v>
      </c>
      <c r="E233">
        <v>4</v>
      </c>
      <c r="F233" s="1">
        <v>40420</v>
      </c>
      <c r="G233" t="s">
        <v>948</v>
      </c>
      <c r="H233">
        <v>1</v>
      </c>
      <c r="I233">
        <v>0</v>
      </c>
      <c r="J233">
        <v>0</v>
      </c>
      <c r="K233" t="s">
        <v>949</v>
      </c>
      <c r="Q233">
        <v>288</v>
      </c>
    </row>
    <row r="234" spans="1:17" x14ac:dyDescent="0.25">
      <c r="A234">
        <v>4952767</v>
      </c>
      <c r="B234" t="s">
        <v>950</v>
      </c>
      <c r="C234" t="s">
        <v>942</v>
      </c>
      <c r="D234" t="s">
        <v>951</v>
      </c>
      <c r="E234">
        <v>3</v>
      </c>
      <c r="F234" s="1">
        <v>40421</v>
      </c>
      <c r="G234" t="s">
        <v>952</v>
      </c>
      <c r="H234">
        <v>0</v>
      </c>
      <c r="I234">
        <v>0</v>
      </c>
      <c r="J234">
        <v>1</v>
      </c>
      <c r="K234" t="s">
        <v>953</v>
      </c>
      <c r="Q234">
        <v>273</v>
      </c>
    </row>
    <row r="235" spans="1:17" x14ac:dyDescent="0.25">
      <c r="A235">
        <v>4952586</v>
      </c>
      <c r="B235" t="s">
        <v>954</v>
      </c>
      <c r="C235" t="s">
        <v>942</v>
      </c>
      <c r="D235" t="s">
        <v>955</v>
      </c>
      <c r="E235">
        <v>5</v>
      </c>
      <c r="F235" s="1">
        <v>40512</v>
      </c>
      <c r="G235" t="s">
        <v>956</v>
      </c>
      <c r="H235">
        <v>0</v>
      </c>
      <c r="I235">
        <v>0</v>
      </c>
      <c r="J235">
        <v>0</v>
      </c>
      <c r="K235" t="s">
        <v>957</v>
      </c>
      <c r="Q235">
        <v>251</v>
      </c>
    </row>
    <row r="236" spans="1:17" x14ac:dyDescent="0.25">
      <c r="A236">
        <v>4952569</v>
      </c>
      <c r="B236" t="s">
        <v>958</v>
      </c>
      <c r="C236" t="s">
        <v>942</v>
      </c>
      <c r="D236" t="s">
        <v>959</v>
      </c>
      <c r="E236">
        <v>4</v>
      </c>
      <c r="F236" s="1">
        <v>41129</v>
      </c>
      <c r="G236" t="s">
        <v>960</v>
      </c>
      <c r="H236">
        <v>1</v>
      </c>
      <c r="I236">
        <v>0</v>
      </c>
      <c r="J236">
        <v>1</v>
      </c>
      <c r="K236" t="s">
        <v>961</v>
      </c>
      <c r="Q236">
        <v>148</v>
      </c>
    </row>
    <row r="237" spans="1:17" x14ac:dyDescent="0.25">
      <c r="A237">
        <v>4952768</v>
      </c>
      <c r="B237" t="s">
        <v>962</v>
      </c>
      <c r="C237" t="s">
        <v>942</v>
      </c>
      <c r="D237" t="s">
        <v>963</v>
      </c>
      <c r="E237">
        <v>4</v>
      </c>
      <c r="F237" s="1">
        <v>41339</v>
      </c>
      <c r="G237" t="s">
        <v>964</v>
      </c>
      <c r="H237">
        <v>2</v>
      </c>
      <c r="I237">
        <v>1</v>
      </c>
      <c r="J237">
        <v>1</v>
      </c>
      <c r="K237" t="s">
        <v>965</v>
      </c>
      <c r="Q237">
        <v>150</v>
      </c>
    </row>
    <row r="238" spans="1:17" x14ac:dyDescent="0.25">
      <c r="A238">
        <v>4952790</v>
      </c>
      <c r="B238" t="s">
        <v>966</v>
      </c>
      <c r="C238" t="s">
        <v>942</v>
      </c>
      <c r="D238" t="s">
        <v>967</v>
      </c>
      <c r="E238">
        <v>3</v>
      </c>
      <c r="F238" s="1">
        <v>41353</v>
      </c>
      <c r="G238" t="s">
        <v>968</v>
      </c>
      <c r="H238">
        <v>1</v>
      </c>
      <c r="I238">
        <v>2</v>
      </c>
      <c r="J238">
        <v>2</v>
      </c>
      <c r="K238" t="s">
        <v>969</v>
      </c>
      <c r="L238" s="3"/>
      <c r="Q238">
        <v>106</v>
      </c>
    </row>
    <row r="239" spans="1:17" x14ac:dyDescent="0.25">
      <c r="A239">
        <v>4952785</v>
      </c>
      <c r="B239" t="s">
        <v>970</v>
      </c>
      <c r="C239" t="s">
        <v>942</v>
      </c>
      <c r="D239" t="s">
        <v>404</v>
      </c>
      <c r="E239">
        <v>4</v>
      </c>
      <c r="F239" s="1">
        <v>42012</v>
      </c>
      <c r="G239" t="s">
        <v>971</v>
      </c>
      <c r="H239">
        <v>1</v>
      </c>
      <c r="I239">
        <v>0</v>
      </c>
      <c r="J239">
        <v>1</v>
      </c>
      <c r="K239" t="s">
        <v>972</v>
      </c>
      <c r="Q239">
        <v>138</v>
      </c>
    </row>
    <row r="240" spans="1:17" x14ac:dyDescent="0.25">
      <c r="A240">
        <v>4952784</v>
      </c>
      <c r="B240" t="e">
        <f>-XyYU-iX384ChkyNTPVlsg</f>
        <v>#NAME?</v>
      </c>
      <c r="C240" t="s">
        <v>942</v>
      </c>
      <c r="D240" t="s">
        <v>973</v>
      </c>
      <c r="E240">
        <v>4</v>
      </c>
      <c r="F240" s="1">
        <v>42012</v>
      </c>
      <c r="G240" t="s">
        <v>974</v>
      </c>
      <c r="H240">
        <v>4</v>
      </c>
      <c r="I240">
        <v>1</v>
      </c>
      <c r="J240">
        <v>2</v>
      </c>
      <c r="K240" t="s">
        <v>975</v>
      </c>
      <c r="Q240">
        <v>188</v>
      </c>
    </row>
    <row r="241" spans="1:17" x14ac:dyDescent="0.25">
      <c r="A241">
        <v>4952573</v>
      </c>
      <c r="B241" t="s">
        <v>976</v>
      </c>
      <c r="C241" t="s">
        <v>942</v>
      </c>
      <c r="D241" t="s">
        <v>977</v>
      </c>
      <c r="E241">
        <v>4</v>
      </c>
      <c r="F241" s="1">
        <v>43042</v>
      </c>
      <c r="G241" t="s">
        <v>978</v>
      </c>
      <c r="H241">
        <v>2</v>
      </c>
      <c r="I241">
        <v>0</v>
      </c>
      <c r="J241">
        <v>2</v>
      </c>
      <c r="K241" t="s">
        <v>979</v>
      </c>
      <c r="Q241">
        <v>69</v>
      </c>
    </row>
    <row r="242" spans="1:17" x14ac:dyDescent="0.25">
      <c r="A242">
        <v>3961856</v>
      </c>
      <c r="B242" t="s">
        <v>980</v>
      </c>
      <c r="C242" t="s">
        <v>981</v>
      </c>
      <c r="D242" t="s">
        <v>982</v>
      </c>
      <c r="E242">
        <v>2</v>
      </c>
      <c r="F242" s="1">
        <v>41177</v>
      </c>
      <c r="G242" t="s">
        <v>983</v>
      </c>
      <c r="H242">
        <v>3</v>
      </c>
      <c r="I242">
        <v>1</v>
      </c>
      <c r="J242">
        <v>1</v>
      </c>
      <c r="K242" t="s">
        <v>984</v>
      </c>
      <c r="Q242">
        <v>79</v>
      </c>
    </row>
    <row r="243" spans="1:17" x14ac:dyDescent="0.25">
      <c r="A243">
        <v>3961852</v>
      </c>
      <c r="B243" t="s">
        <v>985</v>
      </c>
      <c r="C243" t="s">
        <v>981</v>
      </c>
      <c r="D243" t="s">
        <v>986</v>
      </c>
      <c r="E243">
        <v>1</v>
      </c>
      <c r="F243" s="1">
        <v>41512</v>
      </c>
      <c r="G243" t="s">
        <v>987</v>
      </c>
      <c r="H243">
        <v>3</v>
      </c>
      <c r="I243">
        <v>4</v>
      </c>
      <c r="J243">
        <v>1</v>
      </c>
      <c r="K243" t="s">
        <v>988</v>
      </c>
      <c r="Q243">
        <v>153</v>
      </c>
    </row>
    <row r="244" spans="1:17" x14ac:dyDescent="0.25">
      <c r="A244">
        <v>3961831</v>
      </c>
      <c r="B244" t="s">
        <v>989</v>
      </c>
      <c r="C244" t="s">
        <v>981</v>
      </c>
      <c r="D244" t="s">
        <v>990</v>
      </c>
      <c r="E244">
        <v>1</v>
      </c>
      <c r="F244" s="1">
        <v>41641</v>
      </c>
      <c r="G244" t="s">
        <v>991</v>
      </c>
      <c r="H244">
        <v>1</v>
      </c>
      <c r="I244">
        <v>0</v>
      </c>
      <c r="J244">
        <v>0</v>
      </c>
      <c r="K244" t="s">
        <v>992</v>
      </c>
      <c r="Q244">
        <v>69</v>
      </c>
    </row>
    <row r="245" spans="1:17" x14ac:dyDescent="0.25">
      <c r="A245">
        <v>3961860</v>
      </c>
      <c r="B245" t="s">
        <v>993</v>
      </c>
      <c r="C245" t="s">
        <v>981</v>
      </c>
      <c r="D245" t="s">
        <v>994</v>
      </c>
      <c r="E245">
        <v>2</v>
      </c>
      <c r="F245" s="1">
        <v>41652</v>
      </c>
      <c r="G245" t="s">
        <v>995</v>
      </c>
      <c r="H245">
        <v>0</v>
      </c>
      <c r="I245">
        <v>1</v>
      </c>
      <c r="J245">
        <v>0</v>
      </c>
      <c r="K245" t="s">
        <v>996</v>
      </c>
      <c r="Q245">
        <v>73</v>
      </c>
    </row>
    <row r="246" spans="1:17" x14ac:dyDescent="0.25">
      <c r="A246">
        <v>3961839</v>
      </c>
      <c r="B246" t="s">
        <v>997</v>
      </c>
      <c r="C246" t="s">
        <v>981</v>
      </c>
      <c r="D246" t="s">
        <v>998</v>
      </c>
      <c r="E246">
        <v>1</v>
      </c>
      <c r="F246" s="1">
        <v>41661</v>
      </c>
      <c r="G246" t="s">
        <v>999</v>
      </c>
      <c r="H246">
        <v>0</v>
      </c>
      <c r="I246">
        <v>1</v>
      </c>
      <c r="J246">
        <v>0</v>
      </c>
      <c r="K246" t="s">
        <v>1000</v>
      </c>
      <c r="Q246">
        <v>29</v>
      </c>
    </row>
    <row r="247" spans="1:17" x14ac:dyDescent="0.25">
      <c r="A247">
        <v>3961850</v>
      </c>
      <c r="B247" t="s">
        <v>1001</v>
      </c>
      <c r="C247" t="s">
        <v>981</v>
      </c>
      <c r="D247" t="s">
        <v>1002</v>
      </c>
      <c r="E247">
        <v>5</v>
      </c>
      <c r="F247" s="1">
        <v>41674</v>
      </c>
      <c r="G247" t="s">
        <v>1003</v>
      </c>
      <c r="H247">
        <v>0</v>
      </c>
      <c r="I247">
        <v>0</v>
      </c>
      <c r="J247">
        <v>0</v>
      </c>
      <c r="K247" t="s">
        <v>1004</v>
      </c>
      <c r="Q247">
        <v>27</v>
      </c>
    </row>
    <row r="248" spans="1:17" x14ac:dyDescent="0.25">
      <c r="A248">
        <v>3961829</v>
      </c>
      <c r="B248" t="s">
        <v>1005</v>
      </c>
      <c r="C248" t="s">
        <v>981</v>
      </c>
      <c r="D248" t="s">
        <v>1006</v>
      </c>
      <c r="E248">
        <v>1</v>
      </c>
      <c r="F248" s="1">
        <v>41886</v>
      </c>
      <c r="G248" t="s">
        <v>1007</v>
      </c>
      <c r="H248">
        <v>0</v>
      </c>
      <c r="I248">
        <v>0</v>
      </c>
      <c r="J248">
        <v>0</v>
      </c>
      <c r="K248" t="s">
        <v>1008</v>
      </c>
      <c r="Q248">
        <v>37</v>
      </c>
    </row>
    <row r="249" spans="1:17" x14ac:dyDescent="0.25">
      <c r="A249">
        <v>3961842</v>
      </c>
      <c r="B249" t="s">
        <v>1009</v>
      </c>
      <c r="C249" t="s">
        <v>981</v>
      </c>
      <c r="D249" t="s">
        <v>1010</v>
      </c>
      <c r="E249">
        <v>2</v>
      </c>
      <c r="F249" s="1">
        <v>42115</v>
      </c>
      <c r="G249" t="s">
        <v>1011</v>
      </c>
      <c r="H249">
        <v>0</v>
      </c>
      <c r="I249">
        <v>0</v>
      </c>
      <c r="J249">
        <v>0</v>
      </c>
      <c r="K249" t="s">
        <v>1012</v>
      </c>
      <c r="Q249">
        <v>53</v>
      </c>
    </row>
    <row r="250" spans="1:17" x14ac:dyDescent="0.25">
      <c r="A250">
        <v>3961841</v>
      </c>
      <c r="B250" t="s">
        <v>1013</v>
      </c>
      <c r="C250" t="s">
        <v>981</v>
      </c>
      <c r="D250" t="s">
        <v>1014</v>
      </c>
      <c r="E250">
        <v>1</v>
      </c>
      <c r="F250" s="1">
        <v>42296</v>
      </c>
      <c r="G250" t="s">
        <v>1015</v>
      </c>
      <c r="H250">
        <v>2</v>
      </c>
      <c r="I250">
        <v>4</v>
      </c>
      <c r="J250">
        <v>0</v>
      </c>
      <c r="K250" t="s">
        <v>1016</v>
      </c>
      <c r="Q250">
        <v>69</v>
      </c>
    </row>
    <row r="251" spans="1:17" x14ac:dyDescent="0.25">
      <c r="A251">
        <v>3961840</v>
      </c>
      <c r="B251" t="s">
        <v>1017</v>
      </c>
      <c r="C251" t="s">
        <v>981</v>
      </c>
      <c r="D251" t="s">
        <v>1018</v>
      </c>
      <c r="E251">
        <v>5</v>
      </c>
      <c r="F251" s="1">
        <v>43126</v>
      </c>
      <c r="G251" t="s">
        <v>1019</v>
      </c>
      <c r="H251">
        <v>0</v>
      </c>
      <c r="I251">
        <v>0</v>
      </c>
      <c r="J251">
        <v>0</v>
      </c>
      <c r="K251" t="s">
        <v>1020</v>
      </c>
      <c r="L251" s="3"/>
      <c r="Q251">
        <v>39</v>
      </c>
    </row>
    <row r="252" spans="1:17" x14ac:dyDescent="0.25">
      <c r="A252">
        <v>2968398</v>
      </c>
      <c r="B252" t="s">
        <v>1021</v>
      </c>
      <c r="C252" t="s">
        <v>1022</v>
      </c>
      <c r="D252" t="s">
        <v>1023</v>
      </c>
      <c r="E252">
        <v>2</v>
      </c>
      <c r="F252" s="1">
        <v>41534</v>
      </c>
      <c r="G252" t="s">
        <v>1024</v>
      </c>
      <c r="H252">
        <v>2</v>
      </c>
      <c r="I252">
        <v>2</v>
      </c>
      <c r="J252">
        <v>1</v>
      </c>
      <c r="K252" t="s">
        <v>1025</v>
      </c>
      <c r="Q252">
        <v>110</v>
      </c>
    </row>
    <row r="253" spans="1:17" x14ac:dyDescent="0.25">
      <c r="A253">
        <v>2968463</v>
      </c>
      <c r="B253" t="s">
        <v>1026</v>
      </c>
      <c r="C253" t="s">
        <v>1022</v>
      </c>
      <c r="D253" t="s">
        <v>1027</v>
      </c>
      <c r="E253">
        <v>5</v>
      </c>
      <c r="F253" s="1">
        <v>41698</v>
      </c>
      <c r="G253" t="s">
        <v>1028</v>
      </c>
      <c r="H253">
        <v>0</v>
      </c>
      <c r="I253">
        <v>0</v>
      </c>
      <c r="J253">
        <v>0</v>
      </c>
      <c r="K253" t="s">
        <v>1029</v>
      </c>
      <c r="Q253">
        <v>20</v>
      </c>
    </row>
    <row r="254" spans="1:17" x14ac:dyDescent="0.25">
      <c r="A254">
        <v>2968364</v>
      </c>
      <c r="B254" t="s">
        <v>1030</v>
      </c>
      <c r="C254" t="s">
        <v>1022</v>
      </c>
      <c r="D254" t="s">
        <v>1031</v>
      </c>
      <c r="E254">
        <v>4</v>
      </c>
      <c r="F254" s="1">
        <v>41755</v>
      </c>
      <c r="G254" t="s">
        <v>1032</v>
      </c>
      <c r="H254">
        <v>4</v>
      </c>
      <c r="I254">
        <v>1</v>
      </c>
      <c r="J254">
        <v>2</v>
      </c>
      <c r="K254" t="s">
        <v>1033</v>
      </c>
      <c r="Q254">
        <v>113</v>
      </c>
    </row>
    <row r="255" spans="1:17" x14ac:dyDescent="0.25">
      <c r="A255">
        <v>2968420</v>
      </c>
      <c r="B255" t="s">
        <v>1034</v>
      </c>
      <c r="C255" t="s">
        <v>1022</v>
      </c>
      <c r="D255" t="s">
        <v>1035</v>
      </c>
      <c r="E255">
        <v>3</v>
      </c>
      <c r="F255" s="1">
        <v>41760</v>
      </c>
      <c r="G255" t="s">
        <v>1036</v>
      </c>
      <c r="H255">
        <v>0</v>
      </c>
      <c r="I255">
        <v>0</v>
      </c>
      <c r="J255">
        <v>0</v>
      </c>
      <c r="K255" t="s">
        <v>1037</v>
      </c>
      <c r="Q255">
        <v>32</v>
      </c>
    </row>
    <row r="256" spans="1:17" x14ac:dyDescent="0.25">
      <c r="A256">
        <v>2968460</v>
      </c>
      <c r="B256" t="s">
        <v>1038</v>
      </c>
      <c r="C256" t="s">
        <v>1022</v>
      </c>
      <c r="D256" t="s">
        <v>1039</v>
      </c>
      <c r="E256">
        <v>3</v>
      </c>
      <c r="F256" s="1">
        <v>42011</v>
      </c>
      <c r="G256" t="s">
        <v>1040</v>
      </c>
      <c r="H256">
        <v>1</v>
      </c>
      <c r="I256">
        <v>0</v>
      </c>
      <c r="J256">
        <v>0</v>
      </c>
      <c r="K256" t="s">
        <v>1041</v>
      </c>
      <c r="Q256">
        <v>18</v>
      </c>
    </row>
    <row r="257" spans="1:17" x14ac:dyDescent="0.25">
      <c r="A257">
        <v>2968395</v>
      </c>
      <c r="B257" t="s">
        <v>1042</v>
      </c>
      <c r="C257" t="s">
        <v>1022</v>
      </c>
      <c r="D257" t="s">
        <v>1043</v>
      </c>
      <c r="E257">
        <v>3</v>
      </c>
      <c r="F257" s="1">
        <v>42052</v>
      </c>
      <c r="G257" t="s">
        <v>1044</v>
      </c>
      <c r="H257">
        <v>0</v>
      </c>
      <c r="I257">
        <v>0</v>
      </c>
      <c r="J257">
        <v>0</v>
      </c>
      <c r="K257" t="s">
        <v>1045</v>
      </c>
      <c r="Q257">
        <v>52</v>
      </c>
    </row>
    <row r="258" spans="1:17" x14ac:dyDescent="0.25">
      <c r="A258">
        <v>2968365</v>
      </c>
      <c r="B258" t="s">
        <v>1046</v>
      </c>
      <c r="C258" t="s">
        <v>1022</v>
      </c>
      <c r="D258" t="s">
        <v>1047</v>
      </c>
      <c r="E258">
        <v>5</v>
      </c>
      <c r="F258" s="1">
        <v>42059</v>
      </c>
      <c r="G258" t="s">
        <v>1048</v>
      </c>
      <c r="H258">
        <v>0</v>
      </c>
      <c r="I258">
        <v>0</v>
      </c>
      <c r="J258">
        <v>0</v>
      </c>
      <c r="K258" t="s">
        <v>1049</v>
      </c>
      <c r="Q258">
        <v>33</v>
      </c>
    </row>
    <row r="259" spans="1:17" x14ac:dyDescent="0.25">
      <c r="A259">
        <v>2968387</v>
      </c>
      <c r="B259" t="s">
        <v>1050</v>
      </c>
      <c r="C259" t="s">
        <v>1022</v>
      </c>
      <c r="D259" t="s">
        <v>1051</v>
      </c>
      <c r="E259">
        <v>4</v>
      </c>
      <c r="F259" s="1">
        <v>42059</v>
      </c>
      <c r="G259" t="s">
        <v>1052</v>
      </c>
      <c r="H259">
        <v>7</v>
      </c>
      <c r="I259">
        <v>0</v>
      </c>
      <c r="J259">
        <v>2</v>
      </c>
      <c r="K259" t="s">
        <v>1053</v>
      </c>
      <c r="Q259">
        <v>27</v>
      </c>
    </row>
    <row r="260" spans="1:17" x14ac:dyDescent="0.25">
      <c r="A260">
        <v>2968399</v>
      </c>
      <c r="B260" t="s">
        <v>1054</v>
      </c>
      <c r="C260" t="s">
        <v>1022</v>
      </c>
      <c r="D260" t="s">
        <v>1055</v>
      </c>
      <c r="E260">
        <v>3</v>
      </c>
      <c r="F260" s="1">
        <v>42828</v>
      </c>
      <c r="G260" t="s">
        <v>1056</v>
      </c>
      <c r="H260">
        <v>0</v>
      </c>
      <c r="I260">
        <v>0</v>
      </c>
      <c r="J260">
        <v>0</v>
      </c>
      <c r="K260" t="s">
        <v>1057</v>
      </c>
      <c r="Q260">
        <v>31</v>
      </c>
    </row>
    <row r="261" spans="1:17" x14ac:dyDescent="0.25">
      <c r="A261">
        <v>2968433</v>
      </c>
      <c r="B261" t="s">
        <v>1058</v>
      </c>
      <c r="C261" t="s">
        <v>1022</v>
      </c>
      <c r="D261" t="s">
        <v>1059</v>
      </c>
      <c r="E261">
        <v>4</v>
      </c>
      <c r="F261" s="1">
        <v>43061</v>
      </c>
      <c r="G261" t="s">
        <v>1060</v>
      </c>
      <c r="H261">
        <v>0</v>
      </c>
      <c r="I261">
        <v>0</v>
      </c>
      <c r="J261">
        <v>0</v>
      </c>
      <c r="K261" t="s">
        <v>1061</v>
      </c>
      <c r="Q261">
        <v>67</v>
      </c>
    </row>
    <row r="262" spans="1:17" x14ac:dyDescent="0.25">
      <c r="A262">
        <v>1601457</v>
      </c>
      <c r="B262" t="s">
        <v>1062</v>
      </c>
      <c r="C262" t="s">
        <v>1063</v>
      </c>
      <c r="D262" t="s">
        <v>1064</v>
      </c>
      <c r="E262">
        <v>5</v>
      </c>
      <c r="F262" s="1">
        <v>42738</v>
      </c>
      <c r="G262" t="s">
        <v>1065</v>
      </c>
      <c r="H262">
        <v>2</v>
      </c>
      <c r="I262">
        <v>0</v>
      </c>
      <c r="J262">
        <v>0</v>
      </c>
      <c r="K262" t="s">
        <v>1066</v>
      </c>
      <c r="Q262">
        <v>60</v>
      </c>
    </row>
    <row r="263" spans="1:17" x14ac:dyDescent="0.25">
      <c r="A263">
        <v>1625796</v>
      </c>
      <c r="B263" t="s">
        <v>1067</v>
      </c>
      <c r="C263" t="s">
        <v>1063</v>
      </c>
      <c r="D263" t="s">
        <v>1068</v>
      </c>
      <c r="E263">
        <v>4</v>
      </c>
      <c r="F263" s="1">
        <v>42793</v>
      </c>
      <c r="G263" t="s">
        <v>1069</v>
      </c>
      <c r="H263">
        <v>3</v>
      </c>
      <c r="I263">
        <v>1</v>
      </c>
      <c r="J263">
        <v>1</v>
      </c>
      <c r="K263" t="s">
        <v>1070</v>
      </c>
      <c r="Q263">
        <v>97</v>
      </c>
    </row>
    <row r="264" spans="1:17" x14ac:dyDescent="0.25">
      <c r="A264">
        <v>1625794</v>
      </c>
      <c r="B264" t="s">
        <v>1071</v>
      </c>
      <c r="C264" t="s">
        <v>1063</v>
      </c>
      <c r="D264" t="s">
        <v>1072</v>
      </c>
      <c r="E264">
        <v>3</v>
      </c>
      <c r="F264" s="1">
        <v>42854</v>
      </c>
      <c r="G264" t="s">
        <v>1073</v>
      </c>
      <c r="H264">
        <v>1</v>
      </c>
      <c r="I264">
        <v>0</v>
      </c>
      <c r="J264">
        <v>0</v>
      </c>
      <c r="K264" t="s">
        <v>1074</v>
      </c>
      <c r="Q264">
        <v>147</v>
      </c>
    </row>
    <row r="265" spans="1:17" x14ac:dyDescent="0.25">
      <c r="A265">
        <v>1625801</v>
      </c>
      <c r="B265" t="s">
        <v>1075</v>
      </c>
      <c r="C265" t="s">
        <v>1063</v>
      </c>
      <c r="D265" t="s">
        <v>1076</v>
      </c>
      <c r="E265">
        <v>5</v>
      </c>
      <c r="F265" s="1">
        <v>42878</v>
      </c>
      <c r="G265" t="s">
        <v>1077</v>
      </c>
      <c r="H265">
        <v>0</v>
      </c>
      <c r="I265">
        <v>0</v>
      </c>
      <c r="J265">
        <v>0</v>
      </c>
      <c r="K265" t="s">
        <v>1078</v>
      </c>
      <c r="Q265">
        <v>158</v>
      </c>
    </row>
    <row r="266" spans="1:17" x14ac:dyDescent="0.25">
      <c r="A266">
        <v>1601444</v>
      </c>
      <c r="B266" t="s">
        <v>1079</v>
      </c>
      <c r="C266" t="s">
        <v>1063</v>
      </c>
      <c r="D266" t="s">
        <v>1080</v>
      </c>
      <c r="E266">
        <v>5</v>
      </c>
      <c r="F266" s="1">
        <v>42890</v>
      </c>
      <c r="G266" t="s">
        <v>1081</v>
      </c>
      <c r="H266">
        <v>0</v>
      </c>
      <c r="I266">
        <v>0</v>
      </c>
      <c r="J266">
        <v>0</v>
      </c>
      <c r="K266" t="s">
        <v>1082</v>
      </c>
      <c r="Q266">
        <v>123</v>
      </c>
    </row>
    <row r="267" spans="1:17" x14ac:dyDescent="0.25">
      <c r="A267">
        <v>1601454</v>
      </c>
      <c r="B267" t="s">
        <v>1083</v>
      </c>
      <c r="C267" t="s">
        <v>1063</v>
      </c>
      <c r="D267" t="s">
        <v>1084</v>
      </c>
      <c r="E267">
        <v>3</v>
      </c>
      <c r="F267" s="1">
        <v>42904</v>
      </c>
      <c r="G267" t="s">
        <v>1085</v>
      </c>
      <c r="H267">
        <v>0</v>
      </c>
      <c r="I267">
        <v>0</v>
      </c>
      <c r="J267">
        <v>0</v>
      </c>
      <c r="K267" t="s">
        <v>1086</v>
      </c>
      <c r="Q267">
        <v>161</v>
      </c>
    </row>
    <row r="268" spans="1:17" x14ac:dyDescent="0.25">
      <c r="A268">
        <v>1601449</v>
      </c>
      <c r="B268" t="s">
        <v>1087</v>
      </c>
      <c r="C268" t="s">
        <v>1063</v>
      </c>
      <c r="D268" t="s">
        <v>1088</v>
      </c>
      <c r="E268">
        <v>4</v>
      </c>
      <c r="F268" s="1">
        <v>42924</v>
      </c>
      <c r="G268" t="s">
        <v>1089</v>
      </c>
      <c r="H268">
        <v>0</v>
      </c>
      <c r="I268">
        <v>0</v>
      </c>
      <c r="J268">
        <v>0</v>
      </c>
      <c r="K268" t="s">
        <v>1090</v>
      </c>
      <c r="Q268">
        <v>169</v>
      </c>
    </row>
    <row r="269" spans="1:17" x14ac:dyDescent="0.25">
      <c r="A269">
        <v>1625782</v>
      </c>
      <c r="B269" t="s">
        <v>1091</v>
      </c>
      <c r="C269" t="s">
        <v>1063</v>
      </c>
      <c r="D269" t="s">
        <v>1092</v>
      </c>
      <c r="E269">
        <v>4</v>
      </c>
      <c r="F269" s="1">
        <v>43094</v>
      </c>
      <c r="G269" t="s">
        <v>1093</v>
      </c>
      <c r="H269">
        <v>1</v>
      </c>
      <c r="I269">
        <v>0</v>
      </c>
      <c r="J269">
        <v>1</v>
      </c>
      <c r="K269" t="s">
        <v>1094</v>
      </c>
      <c r="Q269">
        <v>154</v>
      </c>
    </row>
    <row r="270" spans="1:17" x14ac:dyDescent="0.25">
      <c r="A270">
        <v>1625767</v>
      </c>
      <c r="B270" t="s">
        <v>1095</v>
      </c>
      <c r="C270" t="s">
        <v>1063</v>
      </c>
      <c r="D270" t="s">
        <v>1096</v>
      </c>
      <c r="E270">
        <v>5</v>
      </c>
      <c r="F270" s="1">
        <v>43247</v>
      </c>
      <c r="G270" t="s">
        <v>1097</v>
      </c>
      <c r="H270">
        <v>1</v>
      </c>
      <c r="I270">
        <v>0</v>
      </c>
      <c r="J270">
        <v>1</v>
      </c>
      <c r="K270" t="s">
        <v>1098</v>
      </c>
      <c r="Q270">
        <v>66</v>
      </c>
    </row>
    <row r="271" spans="1:17" x14ac:dyDescent="0.25">
      <c r="A271">
        <v>1625792</v>
      </c>
      <c r="B271" t="s">
        <v>1099</v>
      </c>
      <c r="C271" t="s">
        <v>1063</v>
      </c>
      <c r="D271" t="s">
        <v>1100</v>
      </c>
      <c r="E271">
        <v>4</v>
      </c>
      <c r="F271" s="1">
        <v>43253</v>
      </c>
      <c r="G271" t="s">
        <v>1101</v>
      </c>
      <c r="H271">
        <v>1</v>
      </c>
      <c r="I271">
        <v>0</v>
      </c>
      <c r="J271">
        <v>1</v>
      </c>
      <c r="K271" t="s">
        <v>1102</v>
      </c>
      <c r="Q271">
        <v>137</v>
      </c>
    </row>
    <row r="272" spans="1:17" x14ac:dyDescent="0.25">
      <c r="A272">
        <v>4759867</v>
      </c>
      <c r="B272" t="s">
        <v>1103</v>
      </c>
      <c r="C272" t="s">
        <v>1104</v>
      </c>
      <c r="D272" t="s">
        <v>1105</v>
      </c>
      <c r="E272">
        <v>5</v>
      </c>
      <c r="F272" s="1">
        <v>41307</v>
      </c>
      <c r="G272" t="s">
        <v>1106</v>
      </c>
      <c r="H272">
        <v>0</v>
      </c>
      <c r="I272">
        <v>0</v>
      </c>
      <c r="J272">
        <v>0</v>
      </c>
      <c r="K272" t="s">
        <v>1107</v>
      </c>
      <c r="Q272">
        <v>149</v>
      </c>
    </row>
    <row r="273" spans="1:17" x14ac:dyDescent="0.25">
      <c r="A273">
        <v>4759768</v>
      </c>
      <c r="B273" t="s">
        <v>1108</v>
      </c>
      <c r="C273" t="s">
        <v>1104</v>
      </c>
      <c r="D273" t="s">
        <v>1109</v>
      </c>
      <c r="E273">
        <v>3</v>
      </c>
      <c r="F273" s="1">
        <v>41323</v>
      </c>
      <c r="G273" t="s">
        <v>1110</v>
      </c>
      <c r="H273">
        <v>0</v>
      </c>
      <c r="I273">
        <v>0</v>
      </c>
      <c r="J273">
        <v>0</v>
      </c>
      <c r="K273" t="s">
        <v>1111</v>
      </c>
      <c r="Q273">
        <v>214</v>
      </c>
    </row>
    <row r="274" spans="1:17" x14ac:dyDescent="0.25">
      <c r="A274">
        <v>4759884</v>
      </c>
      <c r="B274" t="s">
        <v>1112</v>
      </c>
      <c r="C274" t="s">
        <v>1104</v>
      </c>
      <c r="D274" t="s">
        <v>1113</v>
      </c>
      <c r="E274">
        <v>3</v>
      </c>
      <c r="F274" s="1">
        <v>41378</v>
      </c>
      <c r="G274" t="s">
        <v>1114</v>
      </c>
      <c r="H274">
        <v>1</v>
      </c>
      <c r="I274">
        <v>0</v>
      </c>
      <c r="J274">
        <v>0</v>
      </c>
      <c r="K274" t="s">
        <v>1115</v>
      </c>
      <c r="Q274">
        <v>64</v>
      </c>
    </row>
    <row r="275" spans="1:17" x14ac:dyDescent="0.25">
      <c r="A275">
        <v>4759878</v>
      </c>
      <c r="B275" t="s">
        <v>1116</v>
      </c>
      <c r="C275" t="s">
        <v>1104</v>
      </c>
      <c r="D275" t="s">
        <v>1117</v>
      </c>
      <c r="E275">
        <v>2</v>
      </c>
      <c r="F275" s="1">
        <v>41424</v>
      </c>
      <c r="G275" t="s">
        <v>1118</v>
      </c>
      <c r="H275">
        <v>1</v>
      </c>
      <c r="I275">
        <v>0</v>
      </c>
      <c r="J275">
        <v>0</v>
      </c>
      <c r="K275" t="s">
        <v>1119</v>
      </c>
      <c r="Q275">
        <v>122</v>
      </c>
    </row>
    <row r="276" spans="1:17" x14ac:dyDescent="0.25">
      <c r="A276">
        <v>4759770</v>
      </c>
      <c r="B276" t="s">
        <v>1120</v>
      </c>
      <c r="C276" t="s">
        <v>1104</v>
      </c>
      <c r="D276" t="s">
        <v>1121</v>
      </c>
      <c r="E276">
        <v>2</v>
      </c>
      <c r="F276" s="1">
        <v>41647</v>
      </c>
      <c r="G276" t="s">
        <v>1122</v>
      </c>
      <c r="H276">
        <v>1</v>
      </c>
      <c r="I276">
        <v>0</v>
      </c>
      <c r="J276">
        <v>0</v>
      </c>
      <c r="K276" t="s">
        <v>1123</v>
      </c>
      <c r="Q276">
        <v>284</v>
      </c>
    </row>
    <row r="277" spans="1:17" x14ac:dyDescent="0.25">
      <c r="A277">
        <v>4759876</v>
      </c>
      <c r="B277" t="s">
        <v>1124</v>
      </c>
      <c r="C277" t="s">
        <v>1104</v>
      </c>
      <c r="D277" t="s">
        <v>1125</v>
      </c>
      <c r="E277">
        <v>4</v>
      </c>
      <c r="F277" s="1">
        <v>41866</v>
      </c>
      <c r="G277" t="s">
        <v>1126</v>
      </c>
      <c r="H277">
        <v>1</v>
      </c>
      <c r="I277">
        <v>0</v>
      </c>
      <c r="J277">
        <v>0</v>
      </c>
      <c r="K277" t="s">
        <v>1127</v>
      </c>
      <c r="Q277">
        <v>256</v>
      </c>
    </row>
    <row r="278" spans="1:17" x14ac:dyDescent="0.25">
      <c r="A278">
        <v>4759891</v>
      </c>
      <c r="B278" t="s">
        <v>1128</v>
      </c>
      <c r="C278" t="s">
        <v>1104</v>
      </c>
      <c r="D278" t="s">
        <v>1129</v>
      </c>
      <c r="E278">
        <v>3</v>
      </c>
      <c r="F278" s="1">
        <v>41929</v>
      </c>
      <c r="G278" t="s">
        <v>1130</v>
      </c>
      <c r="H278">
        <v>1</v>
      </c>
      <c r="I278">
        <v>0</v>
      </c>
      <c r="J278">
        <v>0</v>
      </c>
      <c r="K278" t="s">
        <v>1131</v>
      </c>
      <c r="Q278">
        <v>216</v>
      </c>
    </row>
    <row r="279" spans="1:17" x14ac:dyDescent="0.25">
      <c r="A279">
        <v>4759901</v>
      </c>
      <c r="B279" t="s">
        <v>1132</v>
      </c>
      <c r="C279" t="s">
        <v>1104</v>
      </c>
      <c r="D279" t="s">
        <v>1133</v>
      </c>
      <c r="E279">
        <v>4</v>
      </c>
      <c r="F279" s="1">
        <v>41945</v>
      </c>
      <c r="G279" t="s">
        <v>1134</v>
      </c>
      <c r="H279">
        <v>1</v>
      </c>
      <c r="I279">
        <v>0</v>
      </c>
      <c r="J279">
        <v>1</v>
      </c>
      <c r="K279" t="s">
        <v>1135</v>
      </c>
      <c r="Q279">
        <v>93</v>
      </c>
    </row>
    <row r="280" spans="1:17" x14ac:dyDescent="0.25">
      <c r="A280">
        <v>4759870</v>
      </c>
      <c r="B280" t="s">
        <v>1136</v>
      </c>
      <c r="C280" t="s">
        <v>1104</v>
      </c>
      <c r="D280" t="s">
        <v>1137</v>
      </c>
      <c r="E280">
        <v>3</v>
      </c>
      <c r="F280" s="1">
        <v>42246</v>
      </c>
      <c r="G280" t="s">
        <v>1138</v>
      </c>
      <c r="H280">
        <v>0</v>
      </c>
      <c r="I280">
        <v>0</v>
      </c>
      <c r="J280">
        <v>0</v>
      </c>
      <c r="K280" t="s">
        <v>1139</v>
      </c>
      <c r="Q280">
        <v>203</v>
      </c>
    </row>
    <row r="281" spans="1:17" x14ac:dyDescent="0.25">
      <c r="A281">
        <v>4759754</v>
      </c>
      <c r="B281" t="s">
        <v>1140</v>
      </c>
      <c r="C281" t="s">
        <v>1104</v>
      </c>
      <c r="D281" t="s">
        <v>1141</v>
      </c>
      <c r="E281">
        <v>4</v>
      </c>
      <c r="F281" s="1">
        <v>42865</v>
      </c>
      <c r="G281" t="s">
        <v>1142</v>
      </c>
      <c r="H281">
        <v>1</v>
      </c>
      <c r="I281">
        <v>0</v>
      </c>
      <c r="J281">
        <v>0</v>
      </c>
      <c r="K281" t="s">
        <v>1143</v>
      </c>
      <c r="Q281">
        <v>269</v>
      </c>
    </row>
    <row r="282" spans="1:17" x14ac:dyDescent="0.25">
      <c r="A282">
        <v>4121949</v>
      </c>
      <c r="B282" t="s">
        <v>1144</v>
      </c>
      <c r="C282" t="s">
        <v>1145</v>
      </c>
      <c r="D282" t="s">
        <v>1146</v>
      </c>
      <c r="E282">
        <v>3</v>
      </c>
      <c r="F282" s="1">
        <v>42797</v>
      </c>
      <c r="G282" t="s">
        <v>1147</v>
      </c>
      <c r="H282">
        <v>0</v>
      </c>
      <c r="I282">
        <v>0</v>
      </c>
      <c r="J282">
        <v>0</v>
      </c>
      <c r="K282" t="s">
        <v>1148</v>
      </c>
      <c r="Q282">
        <v>181</v>
      </c>
    </row>
    <row r="283" spans="1:17" x14ac:dyDescent="0.25">
      <c r="A283">
        <v>4121962</v>
      </c>
      <c r="B283" t="s">
        <v>1149</v>
      </c>
      <c r="C283" t="s">
        <v>1145</v>
      </c>
      <c r="D283" t="s">
        <v>1150</v>
      </c>
      <c r="E283">
        <v>5</v>
      </c>
      <c r="F283" s="1">
        <v>42863</v>
      </c>
      <c r="G283" t="s">
        <v>1151</v>
      </c>
      <c r="H283">
        <v>2</v>
      </c>
      <c r="I283">
        <v>0</v>
      </c>
      <c r="J283">
        <v>0</v>
      </c>
      <c r="K283" t="s">
        <v>1152</v>
      </c>
      <c r="Q283">
        <v>300</v>
      </c>
    </row>
    <row r="284" spans="1:17" x14ac:dyDescent="0.25">
      <c r="A284">
        <v>4120856</v>
      </c>
      <c r="B284" t="s">
        <v>1153</v>
      </c>
      <c r="C284" t="s">
        <v>1145</v>
      </c>
      <c r="D284" t="s">
        <v>1154</v>
      </c>
      <c r="E284">
        <v>2</v>
      </c>
      <c r="F284" s="1">
        <v>42864</v>
      </c>
      <c r="G284" t="s">
        <v>1155</v>
      </c>
      <c r="H284">
        <v>6</v>
      </c>
      <c r="I284">
        <v>0</v>
      </c>
      <c r="J284">
        <v>0</v>
      </c>
      <c r="K284" t="s">
        <v>1156</v>
      </c>
      <c r="Q284">
        <v>341</v>
      </c>
    </row>
    <row r="285" spans="1:17" x14ac:dyDescent="0.25">
      <c r="A285">
        <v>4121951</v>
      </c>
      <c r="B285" t="s">
        <v>1157</v>
      </c>
      <c r="C285" t="s">
        <v>1145</v>
      </c>
      <c r="D285" t="s">
        <v>1158</v>
      </c>
      <c r="E285">
        <v>5</v>
      </c>
      <c r="F285" s="1">
        <v>42868</v>
      </c>
      <c r="G285" t="s">
        <v>1159</v>
      </c>
      <c r="H285">
        <v>0</v>
      </c>
      <c r="I285">
        <v>0</v>
      </c>
      <c r="J285">
        <v>0</v>
      </c>
      <c r="K285" t="s">
        <v>1160</v>
      </c>
      <c r="Q285">
        <v>181</v>
      </c>
    </row>
    <row r="286" spans="1:17" x14ac:dyDescent="0.25">
      <c r="A286">
        <v>4120859</v>
      </c>
      <c r="B286" t="s">
        <v>1161</v>
      </c>
      <c r="C286" t="s">
        <v>1145</v>
      </c>
      <c r="D286" t="s">
        <v>1162</v>
      </c>
      <c r="E286">
        <v>5</v>
      </c>
      <c r="F286" s="1">
        <v>42875</v>
      </c>
      <c r="G286" t="s">
        <v>1163</v>
      </c>
      <c r="H286">
        <v>1</v>
      </c>
      <c r="I286">
        <v>0</v>
      </c>
      <c r="J286">
        <v>0</v>
      </c>
      <c r="K286" t="s">
        <v>1164</v>
      </c>
      <c r="Q286">
        <v>308</v>
      </c>
    </row>
    <row r="287" spans="1:17" x14ac:dyDescent="0.25">
      <c r="A287">
        <v>4120868</v>
      </c>
      <c r="B287" t="s">
        <v>1165</v>
      </c>
      <c r="C287" t="s">
        <v>1145</v>
      </c>
      <c r="D287" t="s">
        <v>1166</v>
      </c>
      <c r="E287">
        <v>4</v>
      </c>
      <c r="F287" s="1">
        <v>42887</v>
      </c>
      <c r="G287" t="s">
        <v>1167</v>
      </c>
      <c r="H287">
        <v>0</v>
      </c>
      <c r="I287">
        <v>0</v>
      </c>
      <c r="J287">
        <v>0</v>
      </c>
      <c r="K287" t="s">
        <v>1168</v>
      </c>
      <c r="Q287">
        <v>138</v>
      </c>
    </row>
    <row r="288" spans="1:17" x14ac:dyDescent="0.25">
      <c r="A288">
        <v>4120855</v>
      </c>
      <c r="B288" t="s">
        <v>1169</v>
      </c>
      <c r="C288" t="s">
        <v>1145</v>
      </c>
      <c r="D288" t="s">
        <v>1170</v>
      </c>
      <c r="E288">
        <v>5</v>
      </c>
      <c r="F288" s="1">
        <v>42924</v>
      </c>
      <c r="G288" t="s">
        <v>1171</v>
      </c>
      <c r="H288">
        <v>4</v>
      </c>
      <c r="I288">
        <v>0</v>
      </c>
      <c r="J288">
        <v>0</v>
      </c>
      <c r="K288" t="s">
        <v>1172</v>
      </c>
      <c r="Q288">
        <v>111</v>
      </c>
    </row>
    <row r="289" spans="1:17" x14ac:dyDescent="0.25">
      <c r="A289">
        <v>4120850</v>
      </c>
      <c r="B289" t="s">
        <v>1173</v>
      </c>
      <c r="C289" t="s">
        <v>1145</v>
      </c>
      <c r="D289" t="s">
        <v>1088</v>
      </c>
      <c r="E289">
        <v>5</v>
      </c>
      <c r="F289" s="1">
        <v>42932</v>
      </c>
      <c r="G289" t="s">
        <v>1174</v>
      </c>
      <c r="H289">
        <v>1</v>
      </c>
      <c r="I289">
        <v>0</v>
      </c>
      <c r="J289">
        <v>0</v>
      </c>
      <c r="K289" t="s">
        <v>1175</v>
      </c>
      <c r="Q289">
        <v>141</v>
      </c>
    </row>
    <row r="290" spans="1:17" x14ac:dyDescent="0.25">
      <c r="A290">
        <v>4120874</v>
      </c>
      <c r="B290" t="s">
        <v>1176</v>
      </c>
      <c r="C290" t="s">
        <v>1145</v>
      </c>
      <c r="D290" t="s">
        <v>1177</v>
      </c>
      <c r="E290">
        <v>5</v>
      </c>
      <c r="F290" s="1">
        <v>43017</v>
      </c>
      <c r="G290" t="s">
        <v>1178</v>
      </c>
      <c r="H290">
        <v>0</v>
      </c>
      <c r="I290">
        <v>0</v>
      </c>
      <c r="J290">
        <v>0</v>
      </c>
      <c r="K290" t="s">
        <v>1179</v>
      </c>
      <c r="Q290">
        <v>151</v>
      </c>
    </row>
    <row r="291" spans="1:17" x14ac:dyDescent="0.25">
      <c r="A291">
        <v>4121967</v>
      </c>
      <c r="B291" t="s">
        <v>1180</v>
      </c>
      <c r="C291" t="s">
        <v>1145</v>
      </c>
      <c r="D291" t="s">
        <v>1181</v>
      </c>
      <c r="E291">
        <v>4</v>
      </c>
      <c r="F291" s="1">
        <v>43022</v>
      </c>
      <c r="G291" t="s">
        <v>1182</v>
      </c>
      <c r="H291">
        <v>2</v>
      </c>
      <c r="I291">
        <v>1</v>
      </c>
      <c r="J291">
        <v>1</v>
      </c>
      <c r="K291" t="s">
        <v>1183</v>
      </c>
      <c r="Q291">
        <v>128</v>
      </c>
    </row>
    <row r="292" spans="1:17" x14ac:dyDescent="0.25">
      <c r="A292">
        <v>2996981</v>
      </c>
      <c r="B292" t="s">
        <v>1184</v>
      </c>
      <c r="C292" t="s">
        <v>1185</v>
      </c>
      <c r="D292" t="s">
        <v>1186</v>
      </c>
      <c r="E292">
        <v>3</v>
      </c>
      <c r="F292" s="1">
        <v>40889</v>
      </c>
      <c r="G292" t="s">
        <v>1187</v>
      </c>
      <c r="H292">
        <v>0</v>
      </c>
      <c r="I292">
        <v>0</v>
      </c>
      <c r="J292">
        <v>0</v>
      </c>
      <c r="K292" t="s">
        <v>1188</v>
      </c>
      <c r="Q292">
        <v>59</v>
      </c>
    </row>
    <row r="293" spans="1:17" x14ac:dyDescent="0.25">
      <c r="A293">
        <v>2997093</v>
      </c>
      <c r="B293" t="s">
        <v>1189</v>
      </c>
      <c r="C293" t="s">
        <v>1185</v>
      </c>
      <c r="D293" t="s">
        <v>1190</v>
      </c>
      <c r="E293">
        <v>4</v>
      </c>
      <c r="F293" s="1">
        <v>40891</v>
      </c>
      <c r="G293" t="s">
        <v>1191</v>
      </c>
      <c r="H293">
        <v>0</v>
      </c>
      <c r="I293">
        <v>0</v>
      </c>
      <c r="J293">
        <v>0</v>
      </c>
      <c r="K293" t="s">
        <v>1192</v>
      </c>
      <c r="Q293">
        <v>154</v>
      </c>
    </row>
    <row r="294" spans="1:17" x14ac:dyDescent="0.25">
      <c r="A294">
        <v>2997079</v>
      </c>
      <c r="B294" t="s">
        <v>1193</v>
      </c>
      <c r="C294" t="s">
        <v>1185</v>
      </c>
      <c r="D294" t="s">
        <v>1194</v>
      </c>
      <c r="E294">
        <v>4</v>
      </c>
      <c r="F294" s="1">
        <v>40891</v>
      </c>
      <c r="G294" t="s">
        <v>1195</v>
      </c>
      <c r="H294">
        <v>0</v>
      </c>
      <c r="I294">
        <v>0</v>
      </c>
      <c r="J294">
        <v>1</v>
      </c>
      <c r="K294" t="s">
        <v>1196</v>
      </c>
      <c r="Q294">
        <v>74</v>
      </c>
    </row>
    <row r="295" spans="1:17" x14ac:dyDescent="0.25">
      <c r="A295">
        <v>2996978</v>
      </c>
      <c r="B295" t="s">
        <v>1197</v>
      </c>
      <c r="C295" t="s">
        <v>1185</v>
      </c>
      <c r="D295" t="s">
        <v>1198</v>
      </c>
      <c r="E295">
        <v>4</v>
      </c>
      <c r="F295" s="1">
        <v>41191</v>
      </c>
      <c r="G295" t="s">
        <v>1199</v>
      </c>
      <c r="H295">
        <v>2</v>
      </c>
      <c r="I295">
        <v>0</v>
      </c>
      <c r="J295">
        <v>0</v>
      </c>
      <c r="K295" t="s">
        <v>1200</v>
      </c>
      <c r="Q295">
        <v>26</v>
      </c>
    </row>
    <row r="296" spans="1:17" x14ac:dyDescent="0.25">
      <c r="A296">
        <v>2997099</v>
      </c>
      <c r="B296" t="s">
        <v>1201</v>
      </c>
      <c r="C296" t="s">
        <v>1185</v>
      </c>
      <c r="D296" t="s">
        <v>1202</v>
      </c>
      <c r="E296">
        <v>2</v>
      </c>
      <c r="F296" s="1">
        <v>41649</v>
      </c>
      <c r="G296" t="s">
        <v>1203</v>
      </c>
      <c r="H296">
        <v>0</v>
      </c>
      <c r="I296">
        <v>0</v>
      </c>
      <c r="J296">
        <v>0</v>
      </c>
      <c r="K296" t="s">
        <v>1204</v>
      </c>
      <c r="Q296">
        <v>14</v>
      </c>
    </row>
    <row r="297" spans="1:17" x14ac:dyDescent="0.25">
      <c r="A297">
        <v>2997076</v>
      </c>
      <c r="B297" t="s">
        <v>1205</v>
      </c>
      <c r="C297" t="s">
        <v>1185</v>
      </c>
      <c r="D297" t="s">
        <v>1206</v>
      </c>
      <c r="E297">
        <v>2</v>
      </c>
      <c r="F297" s="1">
        <v>41649</v>
      </c>
      <c r="G297" t="s">
        <v>1207</v>
      </c>
      <c r="H297">
        <v>1</v>
      </c>
      <c r="I297">
        <v>0</v>
      </c>
      <c r="J297">
        <v>0</v>
      </c>
      <c r="K297" t="s">
        <v>1208</v>
      </c>
      <c r="Q297">
        <v>29</v>
      </c>
    </row>
    <row r="298" spans="1:17" x14ac:dyDescent="0.25">
      <c r="A298">
        <v>2996970</v>
      </c>
      <c r="B298" t="s">
        <v>1209</v>
      </c>
      <c r="C298" t="s">
        <v>1185</v>
      </c>
      <c r="D298" t="s">
        <v>1210</v>
      </c>
      <c r="E298">
        <v>3</v>
      </c>
      <c r="F298" s="1">
        <v>42780</v>
      </c>
      <c r="G298" t="s">
        <v>1211</v>
      </c>
      <c r="H298">
        <v>1</v>
      </c>
      <c r="I298">
        <v>0</v>
      </c>
      <c r="J298">
        <v>0</v>
      </c>
      <c r="K298" t="s">
        <v>1212</v>
      </c>
      <c r="Q298">
        <v>163</v>
      </c>
    </row>
    <row r="299" spans="1:17" x14ac:dyDescent="0.25">
      <c r="A299">
        <v>2997101</v>
      </c>
      <c r="B299" t="s">
        <v>1213</v>
      </c>
      <c r="C299" t="s">
        <v>1185</v>
      </c>
      <c r="D299" t="s">
        <v>1214</v>
      </c>
      <c r="E299">
        <v>5</v>
      </c>
      <c r="F299" s="1">
        <v>42878</v>
      </c>
      <c r="G299" t="s">
        <v>1215</v>
      </c>
      <c r="H299">
        <v>0</v>
      </c>
      <c r="I299">
        <v>0</v>
      </c>
      <c r="J299">
        <v>0</v>
      </c>
      <c r="K299" t="s">
        <v>1216</v>
      </c>
      <c r="Q299">
        <v>43</v>
      </c>
    </row>
    <row r="300" spans="1:17" x14ac:dyDescent="0.25">
      <c r="A300">
        <v>2997096</v>
      </c>
      <c r="B300" t="s">
        <v>1217</v>
      </c>
      <c r="C300" t="s">
        <v>1185</v>
      </c>
      <c r="D300" t="s">
        <v>1218</v>
      </c>
      <c r="E300">
        <v>2</v>
      </c>
      <c r="F300" s="1">
        <v>42899</v>
      </c>
      <c r="G300" t="s">
        <v>1219</v>
      </c>
      <c r="H300">
        <v>1</v>
      </c>
      <c r="I300">
        <v>0</v>
      </c>
      <c r="J300">
        <v>1</v>
      </c>
      <c r="K300" t="s">
        <v>1220</v>
      </c>
      <c r="Q300">
        <v>48</v>
      </c>
    </row>
    <row r="301" spans="1:17" x14ac:dyDescent="0.25">
      <c r="A301">
        <v>2996960</v>
      </c>
      <c r="B301" t="s">
        <v>1221</v>
      </c>
      <c r="C301" t="s">
        <v>1185</v>
      </c>
      <c r="D301" t="s">
        <v>1222</v>
      </c>
      <c r="E301">
        <v>3</v>
      </c>
      <c r="F301" s="1">
        <v>43075</v>
      </c>
      <c r="G301" t="s">
        <v>1223</v>
      </c>
      <c r="H301">
        <v>0</v>
      </c>
      <c r="I301">
        <v>0</v>
      </c>
      <c r="J301">
        <v>0</v>
      </c>
      <c r="K301" t="s">
        <v>1224</v>
      </c>
      <c r="Q301">
        <v>32</v>
      </c>
    </row>
    <row r="302" spans="1:17" x14ac:dyDescent="0.25">
      <c r="A302">
        <v>4127548</v>
      </c>
      <c r="B302" t="s">
        <v>1225</v>
      </c>
      <c r="C302" t="s">
        <v>1226</v>
      </c>
      <c r="D302" t="s">
        <v>1227</v>
      </c>
      <c r="E302">
        <v>4</v>
      </c>
      <c r="F302" s="1">
        <v>41733</v>
      </c>
      <c r="G302" t="s">
        <v>1228</v>
      </c>
      <c r="H302">
        <v>0</v>
      </c>
      <c r="I302">
        <v>0</v>
      </c>
      <c r="J302">
        <v>0</v>
      </c>
      <c r="K302" t="s">
        <v>1229</v>
      </c>
      <c r="Q302">
        <v>56</v>
      </c>
    </row>
    <row r="303" spans="1:17" x14ac:dyDescent="0.25">
      <c r="A303">
        <v>4127530</v>
      </c>
      <c r="B303" t="s">
        <v>1230</v>
      </c>
      <c r="C303" t="s">
        <v>1226</v>
      </c>
      <c r="D303" t="s">
        <v>1231</v>
      </c>
      <c r="E303">
        <v>3</v>
      </c>
      <c r="F303" s="1">
        <v>41786</v>
      </c>
      <c r="G303" t="s">
        <v>1232</v>
      </c>
      <c r="H303">
        <v>0</v>
      </c>
      <c r="I303">
        <v>0</v>
      </c>
      <c r="J303">
        <v>0</v>
      </c>
      <c r="K303" t="s">
        <v>1233</v>
      </c>
      <c r="Q303">
        <v>75</v>
      </c>
    </row>
    <row r="304" spans="1:17" x14ac:dyDescent="0.25">
      <c r="A304">
        <v>4127840</v>
      </c>
      <c r="B304" t="s">
        <v>1234</v>
      </c>
      <c r="C304" t="s">
        <v>1226</v>
      </c>
      <c r="D304" t="s">
        <v>1235</v>
      </c>
      <c r="E304">
        <v>3</v>
      </c>
      <c r="F304" s="1">
        <v>41803</v>
      </c>
      <c r="G304" t="s">
        <v>1236</v>
      </c>
      <c r="H304">
        <v>0</v>
      </c>
      <c r="I304">
        <v>0</v>
      </c>
      <c r="J304">
        <v>0</v>
      </c>
      <c r="K304" t="s">
        <v>1237</v>
      </c>
      <c r="Q304">
        <v>133</v>
      </c>
    </row>
    <row r="305" spans="1:17" x14ac:dyDescent="0.25">
      <c r="A305">
        <v>4127820</v>
      </c>
      <c r="B305" t="s">
        <v>1238</v>
      </c>
      <c r="C305" t="s">
        <v>1226</v>
      </c>
      <c r="D305" t="s">
        <v>1239</v>
      </c>
      <c r="E305">
        <v>4</v>
      </c>
      <c r="F305" s="1">
        <v>42086</v>
      </c>
      <c r="G305" t="s">
        <v>1240</v>
      </c>
      <c r="H305">
        <v>0</v>
      </c>
      <c r="I305">
        <v>0</v>
      </c>
      <c r="J305">
        <v>0</v>
      </c>
      <c r="K305" t="s">
        <v>1241</v>
      </c>
      <c r="Q305">
        <v>39</v>
      </c>
    </row>
    <row r="306" spans="1:17" x14ac:dyDescent="0.25">
      <c r="A306">
        <v>4127842</v>
      </c>
      <c r="B306" t="s">
        <v>1242</v>
      </c>
      <c r="C306" t="s">
        <v>1226</v>
      </c>
      <c r="D306" t="s">
        <v>1243</v>
      </c>
      <c r="E306">
        <v>2</v>
      </c>
      <c r="F306" s="1">
        <v>42208</v>
      </c>
      <c r="G306" t="s">
        <v>1244</v>
      </c>
      <c r="H306">
        <v>0</v>
      </c>
      <c r="I306">
        <v>0</v>
      </c>
      <c r="J306">
        <v>0</v>
      </c>
      <c r="K306" t="s">
        <v>1245</v>
      </c>
      <c r="Q306">
        <v>17</v>
      </c>
    </row>
    <row r="307" spans="1:17" x14ac:dyDescent="0.25">
      <c r="A307">
        <v>4127537</v>
      </c>
      <c r="B307" t="s">
        <v>1246</v>
      </c>
      <c r="C307" t="s">
        <v>1226</v>
      </c>
      <c r="D307" t="s">
        <v>1247</v>
      </c>
      <c r="E307">
        <v>4</v>
      </c>
      <c r="F307" s="1">
        <v>42571</v>
      </c>
      <c r="G307" t="s">
        <v>1248</v>
      </c>
      <c r="H307">
        <v>0</v>
      </c>
      <c r="I307">
        <v>0</v>
      </c>
      <c r="J307">
        <v>0</v>
      </c>
      <c r="K307" t="s">
        <v>1249</v>
      </c>
      <c r="Q307">
        <v>50</v>
      </c>
    </row>
    <row r="308" spans="1:17" x14ac:dyDescent="0.25">
      <c r="A308">
        <v>4127511</v>
      </c>
      <c r="B308" t="s">
        <v>1250</v>
      </c>
      <c r="C308" t="s">
        <v>1226</v>
      </c>
      <c r="D308" t="s">
        <v>1251</v>
      </c>
      <c r="E308">
        <v>4</v>
      </c>
      <c r="F308" s="1">
        <v>42649</v>
      </c>
      <c r="G308" t="s">
        <v>1252</v>
      </c>
      <c r="H308">
        <v>0</v>
      </c>
      <c r="I308">
        <v>0</v>
      </c>
      <c r="J308">
        <v>0</v>
      </c>
      <c r="K308" t="s">
        <v>1253</v>
      </c>
      <c r="Q308">
        <v>40</v>
      </c>
    </row>
    <row r="309" spans="1:17" x14ac:dyDescent="0.25">
      <c r="A309">
        <v>4127539</v>
      </c>
      <c r="B309" t="s">
        <v>1254</v>
      </c>
      <c r="C309" t="s">
        <v>1226</v>
      </c>
      <c r="D309" t="s">
        <v>1255</v>
      </c>
      <c r="E309">
        <v>4</v>
      </c>
      <c r="F309" s="1">
        <v>42816</v>
      </c>
      <c r="G309" t="s">
        <v>1256</v>
      </c>
      <c r="H309">
        <v>0</v>
      </c>
      <c r="I309">
        <v>0</v>
      </c>
      <c r="J309">
        <v>0</v>
      </c>
      <c r="K309" t="s">
        <v>1257</v>
      </c>
      <c r="Q309">
        <v>44</v>
      </c>
    </row>
    <row r="310" spans="1:17" x14ac:dyDescent="0.25">
      <c r="A310">
        <v>4127535</v>
      </c>
      <c r="B310" t="s">
        <v>1258</v>
      </c>
      <c r="C310" t="s">
        <v>1226</v>
      </c>
      <c r="D310" t="s">
        <v>1259</v>
      </c>
      <c r="E310">
        <v>2</v>
      </c>
      <c r="F310" s="1">
        <v>42850</v>
      </c>
      <c r="G310" t="s">
        <v>1260</v>
      </c>
      <c r="H310">
        <v>0</v>
      </c>
      <c r="I310">
        <v>0</v>
      </c>
      <c r="J310">
        <v>0</v>
      </c>
      <c r="K310" t="s">
        <v>1261</v>
      </c>
      <c r="L310" s="2"/>
      <c r="Q310">
        <v>53</v>
      </c>
    </row>
    <row r="311" spans="1:17" x14ac:dyDescent="0.25">
      <c r="A311">
        <v>4127527</v>
      </c>
      <c r="B311" t="s">
        <v>1262</v>
      </c>
      <c r="C311" t="s">
        <v>1226</v>
      </c>
      <c r="D311" t="s">
        <v>1263</v>
      </c>
      <c r="E311">
        <v>3</v>
      </c>
      <c r="F311" s="1">
        <v>43264</v>
      </c>
      <c r="G311" t="s">
        <v>1264</v>
      </c>
      <c r="H311">
        <v>0</v>
      </c>
      <c r="I311">
        <v>0</v>
      </c>
      <c r="J311">
        <v>0</v>
      </c>
      <c r="K311" t="s">
        <v>1265</v>
      </c>
      <c r="Q311">
        <v>58</v>
      </c>
    </row>
    <row r="312" spans="1:17" x14ac:dyDescent="0.25">
      <c r="A312">
        <v>1122633</v>
      </c>
      <c r="B312" t="s">
        <v>1266</v>
      </c>
      <c r="C312" t="s">
        <v>1267</v>
      </c>
      <c r="D312" t="s">
        <v>1268</v>
      </c>
      <c r="E312">
        <v>5</v>
      </c>
      <c r="F312" s="1">
        <v>40689</v>
      </c>
      <c r="G312" t="s">
        <v>1269</v>
      </c>
      <c r="H312">
        <v>0</v>
      </c>
      <c r="I312">
        <v>1</v>
      </c>
      <c r="J312">
        <v>0</v>
      </c>
      <c r="K312" t="s">
        <v>1270</v>
      </c>
      <c r="Q312">
        <v>33</v>
      </c>
    </row>
    <row r="313" spans="1:17" x14ac:dyDescent="0.25">
      <c r="A313">
        <v>1122624</v>
      </c>
      <c r="B313" t="s">
        <v>1271</v>
      </c>
      <c r="C313" t="s">
        <v>1267</v>
      </c>
      <c r="D313" t="s">
        <v>1272</v>
      </c>
      <c r="E313">
        <v>5</v>
      </c>
      <c r="F313" s="1">
        <v>40689</v>
      </c>
      <c r="G313" t="s">
        <v>1273</v>
      </c>
      <c r="H313">
        <v>0</v>
      </c>
      <c r="I313">
        <v>0</v>
      </c>
      <c r="J313">
        <v>0</v>
      </c>
      <c r="K313" t="s">
        <v>1274</v>
      </c>
      <c r="Q313">
        <v>92</v>
      </c>
    </row>
    <row r="314" spans="1:17" x14ac:dyDescent="0.25">
      <c r="A314">
        <v>1122626</v>
      </c>
      <c r="B314" t="s">
        <v>1275</v>
      </c>
      <c r="C314" t="s">
        <v>1267</v>
      </c>
      <c r="D314" t="s">
        <v>1276</v>
      </c>
      <c r="E314">
        <v>4</v>
      </c>
      <c r="F314" s="1">
        <v>40735</v>
      </c>
      <c r="G314" t="s">
        <v>1277</v>
      </c>
      <c r="H314">
        <v>0</v>
      </c>
      <c r="I314">
        <v>0</v>
      </c>
      <c r="J314">
        <v>1</v>
      </c>
      <c r="K314" t="s">
        <v>1278</v>
      </c>
      <c r="Q314">
        <v>151</v>
      </c>
    </row>
    <row r="315" spans="1:17" x14ac:dyDescent="0.25">
      <c r="A315">
        <v>1122617</v>
      </c>
      <c r="B315" t="s">
        <v>1279</v>
      </c>
      <c r="C315" t="s">
        <v>1267</v>
      </c>
      <c r="D315" t="s">
        <v>1280</v>
      </c>
      <c r="E315">
        <v>3</v>
      </c>
      <c r="F315" s="1">
        <v>40742</v>
      </c>
      <c r="G315" t="s">
        <v>1281</v>
      </c>
      <c r="H315">
        <v>0</v>
      </c>
      <c r="I315">
        <v>0</v>
      </c>
      <c r="J315">
        <v>1</v>
      </c>
      <c r="K315" t="s">
        <v>1282</v>
      </c>
      <c r="Q315">
        <v>68</v>
      </c>
    </row>
    <row r="316" spans="1:17" x14ac:dyDescent="0.25">
      <c r="A316">
        <v>1122618</v>
      </c>
      <c r="B316" t="s">
        <v>1283</v>
      </c>
      <c r="C316" t="s">
        <v>1267</v>
      </c>
      <c r="D316" t="s">
        <v>1284</v>
      </c>
      <c r="E316">
        <v>3</v>
      </c>
      <c r="F316" s="1">
        <v>40760</v>
      </c>
      <c r="G316" t="s">
        <v>1285</v>
      </c>
      <c r="H316">
        <v>2</v>
      </c>
      <c r="I316">
        <v>0</v>
      </c>
      <c r="J316">
        <v>0</v>
      </c>
      <c r="K316" t="s">
        <v>1286</v>
      </c>
      <c r="Q316">
        <v>146</v>
      </c>
    </row>
    <row r="317" spans="1:17" x14ac:dyDescent="0.25">
      <c r="A317">
        <v>1122642</v>
      </c>
      <c r="B317" t="s">
        <v>1287</v>
      </c>
      <c r="C317" t="s">
        <v>1267</v>
      </c>
      <c r="D317" t="s">
        <v>1288</v>
      </c>
      <c r="E317">
        <v>4</v>
      </c>
      <c r="F317" s="1">
        <v>40769</v>
      </c>
      <c r="G317" t="s">
        <v>1289</v>
      </c>
      <c r="H317">
        <v>1</v>
      </c>
      <c r="I317">
        <v>0</v>
      </c>
      <c r="J317">
        <v>0</v>
      </c>
      <c r="K317" t="s">
        <v>1290</v>
      </c>
      <c r="Q317">
        <v>90</v>
      </c>
    </row>
    <row r="318" spans="1:17" x14ac:dyDescent="0.25">
      <c r="A318">
        <v>1122623</v>
      </c>
      <c r="B318" t="s">
        <v>1291</v>
      </c>
      <c r="C318" t="s">
        <v>1267</v>
      </c>
      <c r="D318" t="s">
        <v>1292</v>
      </c>
      <c r="E318">
        <v>3</v>
      </c>
      <c r="F318" s="1">
        <v>40769</v>
      </c>
      <c r="G318" t="s">
        <v>1293</v>
      </c>
      <c r="H318">
        <v>2</v>
      </c>
      <c r="I318">
        <v>0</v>
      </c>
      <c r="J318">
        <v>0</v>
      </c>
      <c r="K318" t="s">
        <v>1294</v>
      </c>
      <c r="Q318">
        <v>65</v>
      </c>
    </row>
    <row r="319" spans="1:17" x14ac:dyDescent="0.25">
      <c r="A319">
        <v>1122632</v>
      </c>
      <c r="B319" t="s">
        <v>1295</v>
      </c>
      <c r="C319" t="s">
        <v>1267</v>
      </c>
      <c r="D319" t="s">
        <v>1296</v>
      </c>
      <c r="E319">
        <v>3</v>
      </c>
      <c r="F319" s="1">
        <v>40769</v>
      </c>
      <c r="G319" t="s">
        <v>1297</v>
      </c>
      <c r="H319">
        <v>0</v>
      </c>
      <c r="I319">
        <v>0</v>
      </c>
      <c r="J319">
        <v>0</v>
      </c>
      <c r="K319" t="s">
        <v>1298</v>
      </c>
      <c r="Q319">
        <v>79</v>
      </c>
    </row>
    <row r="320" spans="1:17" x14ac:dyDescent="0.25">
      <c r="A320">
        <v>1122622</v>
      </c>
      <c r="B320" t="s">
        <v>1299</v>
      </c>
      <c r="C320" t="s">
        <v>1267</v>
      </c>
      <c r="D320" t="s">
        <v>1300</v>
      </c>
      <c r="E320">
        <v>2</v>
      </c>
      <c r="F320" s="1">
        <v>40784</v>
      </c>
      <c r="G320" t="s">
        <v>1301</v>
      </c>
      <c r="H320">
        <v>4</v>
      </c>
      <c r="I320">
        <v>1</v>
      </c>
      <c r="J320">
        <v>0</v>
      </c>
      <c r="K320" t="s">
        <v>1302</v>
      </c>
      <c r="Q320">
        <v>136</v>
      </c>
    </row>
    <row r="321" spans="1:17" x14ac:dyDescent="0.25">
      <c r="A321">
        <v>1122631</v>
      </c>
      <c r="B321" t="s">
        <v>1303</v>
      </c>
      <c r="C321" t="s">
        <v>1267</v>
      </c>
      <c r="D321" t="s">
        <v>1304</v>
      </c>
      <c r="E321">
        <v>5</v>
      </c>
      <c r="F321" s="1">
        <v>40800</v>
      </c>
      <c r="G321" t="s">
        <v>1305</v>
      </c>
      <c r="H321">
        <v>0</v>
      </c>
      <c r="I321">
        <v>1</v>
      </c>
      <c r="J321">
        <v>0</v>
      </c>
      <c r="K321" t="s">
        <v>1306</v>
      </c>
      <c r="Q321">
        <v>300</v>
      </c>
    </row>
    <row r="322" spans="1:17" x14ac:dyDescent="0.25">
      <c r="A322">
        <v>5056860</v>
      </c>
      <c r="B322" t="s">
        <v>1307</v>
      </c>
      <c r="C322" t="s">
        <v>1308</v>
      </c>
      <c r="D322" t="s">
        <v>1309</v>
      </c>
      <c r="E322">
        <v>5</v>
      </c>
      <c r="F322" s="1">
        <v>42590</v>
      </c>
      <c r="G322" t="s">
        <v>1310</v>
      </c>
      <c r="H322">
        <v>1</v>
      </c>
      <c r="I322">
        <v>0</v>
      </c>
      <c r="J322">
        <v>1</v>
      </c>
      <c r="K322" t="s">
        <v>1311</v>
      </c>
      <c r="Q322">
        <v>55</v>
      </c>
    </row>
    <row r="323" spans="1:17" x14ac:dyDescent="0.25">
      <c r="A323">
        <v>5057076</v>
      </c>
      <c r="B323" t="s">
        <v>1312</v>
      </c>
      <c r="C323" t="s">
        <v>1308</v>
      </c>
      <c r="D323" t="s">
        <v>1313</v>
      </c>
      <c r="E323">
        <v>4</v>
      </c>
      <c r="F323" s="1">
        <v>42609</v>
      </c>
      <c r="G323" t="s">
        <v>1314</v>
      </c>
      <c r="H323">
        <v>0</v>
      </c>
      <c r="I323">
        <v>0</v>
      </c>
      <c r="J323">
        <v>0</v>
      </c>
      <c r="K323" t="s">
        <v>1315</v>
      </c>
      <c r="Q323">
        <v>80</v>
      </c>
    </row>
    <row r="324" spans="1:17" x14ac:dyDescent="0.25">
      <c r="A324">
        <v>5056865</v>
      </c>
      <c r="B324" t="s">
        <v>1316</v>
      </c>
      <c r="C324" t="s">
        <v>1308</v>
      </c>
      <c r="D324" t="s">
        <v>1317</v>
      </c>
      <c r="E324">
        <v>4</v>
      </c>
      <c r="F324" s="1">
        <v>42609</v>
      </c>
      <c r="G324" t="s">
        <v>1318</v>
      </c>
      <c r="H324">
        <v>0</v>
      </c>
      <c r="I324">
        <v>0</v>
      </c>
      <c r="J324">
        <v>0</v>
      </c>
      <c r="K324" t="s">
        <v>1319</v>
      </c>
      <c r="Q324">
        <v>75</v>
      </c>
    </row>
    <row r="325" spans="1:17" x14ac:dyDescent="0.25">
      <c r="A325">
        <v>5056872</v>
      </c>
      <c r="B325" t="s">
        <v>1320</v>
      </c>
      <c r="C325" t="s">
        <v>1308</v>
      </c>
      <c r="D325" t="s">
        <v>1321</v>
      </c>
      <c r="E325">
        <v>3</v>
      </c>
      <c r="F325" s="1">
        <v>42625</v>
      </c>
      <c r="G325" t="s">
        <v>1322</v>
      </c>
      <c r="H325">
        <v>0</v>
      </c>
      <c r="I325">
        <v>0</v>
      </c>
      <c r="J325">
        <v>0</v>
      </c>
      <c r="K325" t="s">
        <v>1323</v>
      </c>
      <c r="Q325">
        <v>91</v>
      </c>
    </row>
    <row r="326" spans="1:17" x14ac:dyDescent="0.25">
      <c r="A326">
        <v>5057060</v>
      </c>
      <c r="B326" t="s">
        <v>1324</v>
      </c>
      <c r="C326" t="s">
        <v>1308</v>
      </c>
      <c r="D326" t="s">
        <v>1325</v>
      </c>
      <c r="E326">
        <v>5</v>
      </c>
      <c r="F326" s="1">
        <v>42684</v>
      </c>
      <c r="G326" t="s">
        <v>1326</v>
      </c>
      <c r="H326">
        <v>0</v>
      </c>
      <c r="I326">
        <v>0</v>
      </c>
      <c r="J326">
        <v>1</v>
      </c>
      <c r="K326" t="s">
        <v>1327</v>
      </c>
      <c r="Q326">
        <v>85</v>
      </c>
    </row>
    <row r="327" spans="1:17" x14ac:dyDescent="0.25">
      <c r="A327">
        <v>5056869</v>
      </c>
      <c r="B327" t="s">
        <v>1328</v>
      </c>
      <c r="C327" t="s">
        <v>1308</v>
      </c>
      <c r="D327" t="s">
        <v>1329</v>
      </c>
      <c r="E327">
        <v>2</v>
      </c>
      <c r="F327" s="1">
        <v>42684</v>
      </c>
      <c r="G327" t="s">
        <v>1330</v>
      </c>
      <c r="H327">
        <v>2</v>
      </c>
      <c r="I327">
        <v>0</v>
      </c>
      <c r="J327">
        <v>1</v>
      </c>
      <c r="K327" t="s">
        <v>1331</v>
      </c>
      <c r="Q327">
        <v>47</v>
      </c>
    </row>
    <row r="328" spans="1:17" x14ac:dyDescent="0.25">
      <c r="A328">
        <v>5056870</v>
      </c>
      <c r="B328" t="s">
        <v>1332</v>
      </c>
      <c r="C328" t="s">
        <v>1308</v>
      </c>
      <c r="D328" t="s">
        <v>1333</v>
      </c>
      <c r="E328">
        <v>5</v>
      </c>
      <c r="F328" s="1">
        <v>42684</v>
      </c>
      <c r="G328" t="s">
        <v>1334</v>
      </c>
      <c r="H328">
        <v>0</v>
      </c>
      <c r="I328">
        <v>0</v>
      </c>
      <c r="J328">
        <v>0</v>
      </c>
      <c r="K328" t="s">
        <v>1335</v>
      </c>
      <c r="Q328">
        <v>84</v>
      </c>
    </row>
    <row r="329" spans="1:17" x14ac:dyDescent="0.25">
      <c r="A329">
        <v>5057071</v>
      </c>
      <c r="B329" t="s">
        <v>1336</v>
      </c>
      <c r="C329" t="s">
        <v>1308</v>
      </c>
      <c r="D329" t="s">
        <v>1337</v>
      </c>
      <c r="E329">
        <v>5</v>
      </c>
      <c r="F329" s="1">
        <v>42779</v>
      </c>
      <c r="G329" t="s">
        <v>1338</v>
      </c>
      <c r="H329">
        <v>1</v>
      </c>
      <c r="I329">
        <v>0</v>
      </c>
      <c r="J329">
        <v>0</v>
      </c>
      <c r="K329" t="s">
        <v>1339</v>
      </c>
      <c r="Q329">
        <v>145</v>
      </c>
    </row>
    <row r="330" spans="1:17" x14ac:dyDescent="0.25">
      <c r="A330">
        <v>5056863</v>
      </c>
      <c r="B330" t="s">
        <v>1340</v>
      </c>
      <c r="C330" t="s">
        <v>1308</v>
      </c>
      <c r="D330" t="s">
        <v>1341</v>
      </c>
      <c r="E330">
        <v>2</v>
      </c>
      <c r="F330" s="1">
        <v>42779</v>
      </c>
      <c r="G330" t="s">
        <v>1342</v>
      </c>
      <c r="H330">
        <v>1</v>
      </c>
      <c r="I330">
        <v>2</v>
      </c>
      <c r="J330">
        <v>0</v>
      </c>
      <c r="K330" t="s">
        <v>1343</v>
      </c>
      <c r="Q330">
        <v>57</v>
      </c>
    </row>
    <row r="331" spans="1:17" x14ac:dyDescent="0.25">
      <c r="A331">
        <v>5056873</v>
      </c>
      <c r="B331" t="s">
        <v>1344</v>
      </c>
      <c r="C331" t="s">
        <v>1308</v>
      </c>
      <c r="D331" t="s">
        <v>1345</v>
      </c>
      <c r="E331">
        <v>4</v>
      </c>
      <c r="F331" s="1">
        <v>42779</v>
      </c>
      <c r="G331" t="s">
        <v>1346</v>
      </c>
      <c r="H331">
        <v>0</v>
      </c>
      <c r="I331">
        <v>0</v>
      </c>
      <c r="J331">
        <v>0</v>
      </c>
      <c r="K331" t="s">
        <v>1347</v>
      </c>
      <c r="Q331">
        <v>90</v>
      </c>
    </row>
    <row r="332" spans="1:17" x14ac:dyDescent="0.25">
      <c r="A332">
        <v>4529822</v>
      </c>
      <c r="B332" t="s">
        <v>1348</v>
      </c>
      <c r="C332" t="s">
        <v>1349</v>
      </c>
      <c r="D332" t="s">
        <v>1350</v>
      </c>
      <c r="E332">
        <v>5</v>
      </c>
      <c r="F332" s="1">
        <v>41816</v>
      </c>
      <c r="G332" t="s">
        <v>1351</v>
      </c>
      <c r="H332">
        <v>0</v>
      </c>
      <c r="I332">
        <v>0</v>
      </c>
      <c r="J332">
        <v>1</v>
      </c>
      <c r="K332" t="s">
        <v>1352</v>
      </c>
      <c r="Q332">
        <v>137</v>
      </c>
    </row>
    <row r="333" spans="1:17" x14ac:dyDescent="0.25">
      <c r="A333">
        <v>4530039</v>
      </c>
      <c r="B333" t="s">
        <v>1353</v>
      </c>
      <c r="C333" t="s">
        <v>1349</v>
      </c>
      <c r="D333" t="s">
        <v>1354</v>
      </c>
      <c r="E333">
        <v>5</v>
      </c>
      <c r="F333" s="1">
        <v>41896</v>
      </c>
      <c r="G333" t="s">
        <v>1355</v>
      </c>
      <c r="H333">
        <v>1</v>
      </c>
      <c r="I333">
        <v>0</v>
      </c>
      <c r="J333">
        <v>0</v>
      </c>
      <c r="K333" t="s">
        <v>1356</v>
      </c>
      <c r="Q333">
        <v>182</v>
      </c>
    </row>
    <row r="334" spans="1:17" x14ac:dyDescent="0.25">
      <c r="A334">
        <v>4529825</v>
      </c>
      <c r="B334" t="s">
        <v>1357</v>
      </c>
      <c r="C334" t="s">
        <v>1349</v>
      </c>
      <c r="D334" t="s">
        <v>1358</v>
      </c>
      <c r="E334">
        <v>3</v>
      </c>
      <c r="F334" s="1">
        <v>42048</v>
      </c>
      <c r="G334" t="s">
        <v>1359</v>
      </c>
      <c r="H334">
        <v>2</v>
      </c>
      <c r="I334">
        <v>0</v>
      </c>
      <c r="J334">
        <v>1</v>
      </c>
      <c r="K334" t="s">
        <v>1360</v>
      </c>
      <c r="Q334">
        <v>64</v>
      </c>
    </row>
    <row r="335" spans="1:17" x14ac:dyDescent="0.25">
      <c r="A335">
        <v>4529837</v>
      </c>
      <c r="B335" t="s">
        <v>1361</v>
      </c>
      <c r="C335" t="s">
        <v>1349</v>
      </c>
      <c r="D335" t="s">
        <v>1362</v>
      </c>
      <c r="E335">
        <v>5</v>
      </c>
      <c r="F335" s="1">
        <v>42054</v>
      </c>
      <c r="G335" t="s">
        <v>1363</v>
      </c>
      <c r="H335">
        <v>2</v>
      </c>
      <c r="I335">
        <v>1</v>
      </c>
      <c r="J335">
        <v>2</v>
      </c>
      <c r="K335" t="s">
        <v>1364</v>
      </c>
      <c r="Q335">
        <v>126</v>
      </c>
    </row>
    <row r="336" spans="1:17" x14ac:dyDescent="0.25">
      <c r="A336">
        <v>4530060</v>
      </c>
      <c r="B336" t="s">
        <v>1365</v>
      </c>
      <c r="C336" t="s">
        <v>1349</v>
      </c>
      <c r="D336" t="s">
        <v>1366</v>
      </c>
      <c r="E336">
        <v>4</v>
      </c>
      <c r="F336" s="1">
        <v>42056</v>
      </c>
      <c r="G336" t="s">
        <v>1367</v>
      </c>
      <c r="H336">
        <v>3</v>
      </c>
      <c r="I336">
        <v>1</v>
      </c>
      <c r="J336">
        <v>2</v>
      </c>
      <c r="K336" t="s">
        <v>1368</v>
      </c>
      <c r="Q336">
        <v>441</v>
      </c>
    </row>
    <row r="337" spans="1:17" x14ac:dyDescent="0.25">
      <c r="A337">
        <v>4529695</v>
      </c>
      <c r="B337" t="s">
        <v>1369</v>
      </c>
      <c r="C337" t="s">
        <v>1349</v>
      </c>
      <c r="D337" t="s">
        <v>1370</v>
      </c>
      <c r="E337">
        <v>3</v>
      </c>
      <c r="F337" s="1">
        <v>42062</v>
      </c>
      <c r="G337" t="s">
        <v>1371</v>
      </c>
      <c r="H337">
        <v>4</v>
      </c>
      <c r="I337">
        <v>2</v>
      </c>
      <c r="J337">
        <v>3</v>
      </c>
      <c r="K337" t="s">
        <v>1372</v>
      </c>
      <c r="Q337">
        <v>242</v>
      </c>
    </row>
    <row r="338" spans="1:17" x14ac:dyDescent="0.25">
      <c r="A338">
        <v>4529829</v>
      </c>
      <c r="B338" t="s">
        <v>1373</v>
      </c>
      <c r="C338" t="s">
        <v>1349</v>
      </c>
      <c r="D338" t="s">
        <v>1374</v>
      </c>
      <c r="E338">
        <v>4</v>
      </c>
      <c r="F338" s="1">
        <v>42162</v>
      </c>
      <c r="G338" t="s">
        <v>1375</v>
      </c>
      <c r="H338">
        <v>4</v>
      </c>
      <c r="I338">
        <v>1</v>
      </c>
      <c r="J338">
        <v>3</v>
      </c>
      <c r="K338" t="s">
        <v>1376</v>
      </c>
      <c r="Q338">
        <v>207</v>
      </c>
    </row>
    <row r="339" spans="1:17" x14ac:dyDescent="0.25">
      <c r="A339">
        <v>4529843</v>
      </c>
      <c r="B339" t="s">
        <v>1377</v>
      </c>
      <c r="C339" t="s">
        <v>1349</v>
      </c>
      <c r="D339" t="s">
        <v>1378</v>
      </c>
      <c r="E339">
        <v>5</v>
      </c>
      <c r="F339" s="1">
        <v>42198</v>
      </c>
      <c r="G339" t="s">
        <v>1379</v>
      </c>
      <c r="H339">
        <v>4</v>
      </c>
      <c r="I339">
        <v>1</v>
      </c>
      <c r="J339">
        <v>2</v>
      </c>
      <c r="K339" t="s">
        <v>1380</v>
      </c>
      <c r="Q339">
        <v>111</v>
      </c>
    </row>
    <row r="340" spans="1:17" x14ac:dyDescent="0.25">
      <c r="A340">
        <v>4530003</v>
      </c>
      <c r="B340" t="s">
        <v>1381</v>
      </c>
      <c r="C340" t="s">
        <v>1349</v>
      </c>
      <c r="D340" t="s">
        <v>1382</v>
      </c>
      <c r="E340">
        <v>3</v>
      </c>
      <c r="F340" s="1">
        <v>42198</v>
      </c>
      <c r="G340" t="s">
        <v>1383</v>
      </c>
      <c r="H340">
        <v>2</v>
      </c>
      <c r="I340">
        <v>0</v>
      </c>
      <c r="J340">
        <v>2</v>
      </c>
      <c r="K340" t="s">
        <v>1384</v>
      </c>
      <c r="Q340">
        <v>339</v>
      </c>
    </row>
    <row r="341" spans="1:17" x14ac:dyDescent="0.25">
      <c r="A341">
        <v>4529811</v>
      </c>
      <c r="B341" t="s">
        <v>1385</v>
      </c>
      <c r="C341" t="s">
        <v>1349</v>
      </c>
      <c r="D341" t="s">
        <v>1386</v>
      </c>
      <c r="E341">
        <v>3</v>
      </c>
      <c r="F341" s="1">
        <v>42418</v>
      </c>
      <c r="G341" t="s">
        <v>1387</v>
      </c>
      <c r="H341">
        <v>2</v>
      </c>
      <c r="I341">
        <v>1</v>
      </c>
      <c r="J341">
        <v>0</v>
      </c>
      <c r="K341" t="s">
        <v>1388</v>
      </c>
      <c r="Q341">
        <v>175</v>
      </c>
    </row>
    <row r="342" spans="1:17" x14ac:dyDescent="0.25">
      <c r="A342">
        <v>1366628</v>
      </c>
      <c r="B342" t="s">
        <v>1389</v>
      </c>
      <c r="C342" t="s">
        <v>1390</v>
      </c>
      <c r="D342" t="s">
        <v>1391</v>
      </c>
      <c r="E342">
        <v>5</v>
      </c>
      <c r="F342" s="1">
        <v>40417</v>
      </c>
      <c r="G342" t="s">
        <v>1392</v>
      </c>
      <c r="H342">
        <v>0</v>
      </c>
      <c r="I342">
        <v>0</v>
      </c>
      <c r="J342">
        <v>0</v>
      </c>
      <c r="K342" t="s">
        <v>1393</v>
      </c>
      <c r="Q342">
        <v>32</v>
      </c>
    </row>
    <row r="343" spans="1:17" x14ac:dyDescent="0.25">
      <c r="A343">
        <v>1366611</v>
      </c>
      <c r="B343" t="s">
        <v>1394</v>
      </c>
      <c r="C343" t="s">
        <v>1390</v>
      </c>
      <c r="D343" t="s">
        <v>1395</v>
      </c>
      <c r="E343">
        <v>3</v>
      </c>
      <c r="F343" s="1">
        <v>40420</v>
      </c>
      <c r="G343" t="s">
        <v>1396</v>
      </c>
      <c r="H343">
        <v>2</v>
      </c>
      <c r="I343">
        <v>1</v>
      </c>
      <c r="J343">
        <v>1</v>
      </c>
      <c r="K343" t="s">
        <v>1397</v>
      </c>
      <c r="Q343">
        <v>61</v>
      </c>
    </row>
    <row r="344" spans="1:17" x14ac:dyDescent="0.25">
      <c r="A344">
        <v>1366595</v>
      </c>
      <c r="B344" t="s">
        <v>1398</v>
      </c>
      <c r="C344" t="s">
        <v>1390</v>
      </c>
      <c r="D344" t="s">
        <v>1399</v>
      </c>
      <c r="E344">
        <v>5</v>
      </c>
      <c r="F344" s="1">
        <v>40422</v>
      </c>
      <c r="G344" t="s">
        <v>1400</v>
      </c>
      <c r="H344">
        <v>1</v>
      </c>
      <c r="I344">
        <v>0</v>
      </c>
      <c r="J344">
        <v>1</v>
      </c>
      <c r="K344" t="s">
        <v>1401</v>
      </c>
      <c r="Q344">
        <v>76</v>
      </c>
    </row>
    <row r="345" spans="1:17" x14ac:dyDescent="0.25">
      <c r="A345">
        <v>1366629</v>
      </c>
      <c r="B345" t="s">
        <v>1402</v>
      </c>
      <c r="C345" t="s">
        <v>1390</v>
      </c>
      <c r="D345" t="s">
        <v>1403</v>
      </c>
      <c r="E345">
        <v>4</v>
      </c>
      <c r="F345" s="1">
        <v>40568</v>
      </c>
      <c r="G345" t="s">
        <v>1404</v>
      </c>
      <c r="H345">
        <v>0</v>
      </c>
      <c r="I345">
        <v>0</v>
      </c>
      <c r="J345">
        <v>0</v>
      </c>
      <c r="K345" t="s">
        <v>233</v>
      </c>
      <c r="Q345">
        <v>8</v>
      </c>
    </row>
    <row r="346" spans="1:17" x14ac:dyDescent="0.25">
      <c r="A346">
        <v>1335171</v>
      </c>
      <c r="B346" t="s">
        <v>1405</v>
      </c>
      <c r="C346" t="s">
        <v>1390</v>
      </c>
      <c r="D346" t="s">
        <v>1406</v>
      </c>
      <c r="E346">
        <v>4</v>
      </c>
      <c r="F346" s="1">
        <v>40568</v>
      </c>
      <c r="G346" t="s">
        <v>1407</v>
      </c>
      <c r="H346">
        <v>0</v>
      </c>
      <c r="I346">
        <v>0</v>
      </c>
      <c r="J346">
        <v>0</v>
      </c>
      <c r="K346" t="s">
        <v>1408</v>
      </c>
      <c r="Q346">
        <v>14</v>
      </c>
    </row>
    <row r="347" spans="1:17" x14ac:dyDescent="0.25">
      <c r="A347">
        <v>1335176</v>
      </c>
      <c r="B347" t="s">
        <v>1409</v>
      </c>
      <c r="C347" t="s">
        <v>1390</v>
      </c>
      <c r="D347" t="s">
        <v>1410</v>
      </c>
      <c r="E347">
        <v>4</v>
      </c>
      <c r="F347" s="1">
        <v>41416</v>
      </c>
      <c r="G347" t="s">
        <v>1411</v>
      </c>
      <c r="H347">
        <v>2</v>
      </c>
      <c r="I347">
        <v>0</v>
      </c>
      <c r="J347">
        <v>0</v>
      </c>
      <c r="K347" t="s">
        <v>1412</v>
      </c>
      <c r="Q347">
        <v>25</v>
      </c>
    </row>
    <row r="348" spans="1:17" x14ac:dyDescent="0.25">
      <c r="A348">
        <v>1366597</v>
      </c>
      <c r="B348" t="s">
        <v>1413</v>
      </c>
      <c r="C348" t="s">
        <v>1390</v>
      </c>
      <c r="D348" t="s">
        <v>1414</v>
      </c>
      <c r="E348">
        <v>2</v>
      </c>
      <c r="F348" s="1">
        <v>41665</v>
      </c>
      <c r="G348" t="s">
        <v>1415</v>
      </c>
      <c r="H348">
        <v>4</v>
      </c>
      <c r="I348">
        <v>1</v>
      </c>
      <c r="J348">
        <v>0</v>
      </c>
      <c r="K348" t="s">
        <v>1416</v>
      </c>
      <c r="Q348">
        <v>89</v>
      </c>
    </row>
    <row r="349" spans="1:17" x14ac:dyDescent="0.25">
      <c r="A349">
        <v>1366620</v>
      </c>
      <c r="B349" t="s">
        <v>1417</v>
      </c>
      <c r="C349" t="s">
        <v>1390</v>
      </c>
      <c r="D349" t="s">
        <v>1418</v>
      </c>
      <c r="E349">
        <v>1</v>
      </c>
      <c r="F349" s="1">
        <v>42057</v>
      </c>
      <c r="G349" t="s">
        <v>1419</v>
      </c>
      <c r="H349">
        <v>0</v>
      </c>
      <c r="I349">
        <v>0</v>
      </c>
      <c r="J349">
        <v>0</v>
      </c>
      <c r="K349" t="s">
        <v>1420</v>
      </c>
      <c r="Q349">
        <v>128</v>
      </c>
    </row>
    <row r="350" spans="1:17" x14ac:dyDescent="0.25">
      <c r="A350">
        <v>1366596</v>
      </c>
      <c r="B350" t="s">
        <v>1421</v>
      </c>
      <c r="C350" t="s">
        <v>1390</v>
      </c>
      <c r="D350" t="s">
        <v>1422</v>
      </c>
      <c r="E350">
        <v>5</v>
      </c>
      <c r="F350" s="1">
        <v>42503</v>
      </c>
      <c r="G350" t="s">
        <v>1423</v>
      </c>
      <c r="H350">
        <v>0</v>
      </c>
      <c r="I350">
        <v>0</v>
      </c>
      <c r="J350">
        <v>1</v>
      </c>
      <c r="K350" t="s">
        <v>1424</v>
      </c>
      <c r="Q350">
        <v>90</v>
      </c>
    </row>
    <row r="351" spans="1:17" x14ac:dyDescent="0.25">
      <c r="A351">
        <v>1366613</v>
      </c>
      <c r="B351" t="s">
        <v>1425</v>
      </c>
      <c r="C351" t="s">
        <v>1390</v>
      </c>
      <c r="D351" t="s">
        <v>1426</v>
      </c>
      <c r="E351">
        <v>5</v>
      </c>
      <c r="F351" s="1">
        <v>42833</v>
      </c>
      <c r="G351" t="s">
        <v>1427</v>
      </c>
      <c r="H351">
        <v>1</v>
      </c>
      <c r="I351">
        <v>0</v>
      </c>
      <c r="J351">
        <v>1</v>
      </c>
      <c r="K351" t="s">
        <v>1428</v>
      </c>
      <c r="Q351">
        <v>85</v>
      </c>
    </row>
    <row r="352" spans="1:17" x14ac:dyDescent="0.25">
      <c r="A352">
        <v>4829342</v>
      </c>
      <c r="B352" t="s">
        <v>1429</v>
      </c>
      <c r="C352" t="s">
        <v>1430</v>
      </c>
      <c r="D352" t="s">
        <v>1431</v>
      </c>
      <c r="E352">
        <v>4</v>
      </c>
      <c r="F352" s="1">
        <v>42111</v>
      </c>
      <c r="G352" t="s">
        <v>1432</v>
      </c>
      <c r="H352">
        <v>4</v>
      </c>
      <c r="I352">
        <v>1</v>
      </c>
      <c r="J352">
        <v>3</v>
      </c>
      <c r="K352" t="s">
        <v>1433</v>
      </c>
      <c r="Q352">
        <v>117</v>
      </c>
    </row>
    <row r="353" spans="1:17" x14ac:dyDescent="0.25">
      <c r="A353">
        <v>4829284</v>
      </c>
      <c r="B353" t="s">
        <v>1434</v>
      </c>
      <c r="C353" t="s">
        <v>1430</v>
      </c>
      <c r="D353" t="s">
        <v>1435</v>
      </c>
      <c r="E353">
        <v>4</v>
      </c>
      <c r="F353" s="1">
        <v>42260</v>
      </c>
      <c r="G353" t="s">
        <v>1436</v>
      </c>
      <c r="H353">
        <v>3</v>
      </c>
      <c r="I353">
        <v>1</v>
      </c>
      <c r="J353">
        <v>3</v>
      </c>
      <c r="K353" t="s">
        <v>1437</v>
      </c>
      <c r="Q353">
        <v>142</v>
      </c>
    </row>
    <row r="354" spans="1:17" x14ac:dyDescent="0.25">
      <c r="A354">
        <v>4829306</v>
      </c>
      <c r="B354" t="s">
        <v>1438</v>
      </c>
      <c r="C354" t="s">
        <v>1430</v>
      </c>
      <c r="D354" t="s">
        <v>1439</v>
      </c>
      <c r="E354">
        <v>5</v>
      </c>
      <c r="F354" s="1">
        <v>42360</v>
      </c>
      <c r="G354" t="s">
        <v>1440</v>
      </c>
      <c r="H354">
        <v>3</v>
      </c>
      <c r="I354">
        <v>1</v>
      </c>
      <c r="J354">
        <v>2</v>
      </c>
      <c r="K354" t="s">
        <v>1441</v>
      </c>
      <c r="Q354">
        <v>34</v>
      </c>
    </row>
    <row r="355" spans="1:17" x14ac:dyDescent="0.25">
      <c r="A355">
        <v>4829316</v>
      </c>
      <c r="B355" t="s">
        <v>1442</v>
      </c>
      <c r="C355" t="s">
        <v>1430</v>
      </c>
      <c r="D355" t="s">
        <v>1443</v>
      </c>
      <c r="E355">
        <v>3</v>
      </c>
      <c r="F355" s="1">
        <v>42379</v>
      </c>
      <c r="G355" t="s">
        <v>1444</v>
      </c>
      <c r="H355">
        <v>2</v>
      </c>
      <c r="I355">
        <v>2</v>
      </c>
      <c r="J355">
        <v>2</v>
      </c>
      <c r="K355" t="s">
        <v>1445</v>
      </c>
      <c r="Q355">
        <v>84</v>
      </c>
    </row>
    <row r="356" spans="1:17" x14ac:dyDescent="0.25">
      <c r="A356">
        <v>4829304</v>
      </c>
      <c r="B356" t="s">
        <v>1446</v>
      </c>
      <c r="C356" t="s">
        <v>1430</v>
      </c>
      <c r="D356" t="s">
        <v>1447</v>
      </c>
      <c r="E356">
        <v>2</v>
      </c>
      <c r="F356" s="1">
        <v>42456</v>
      </c>
      <c r="G356" t="s">
        <v>1448</v>
      </c>
      <c r="H356">
        <v>5</v>
      </c>
      <c r="I356">
        <v>2</v>
      </c>
      <c r="J356">
        <v>2</v>
      </c>
      <c r="K356" t="s">
        <v>1449</v>
      </c>
      <c r="Q356">
        <v>88</v>
      </c>
    </row>
    <row r="357" spans="1:17" x14ac:dyDescent="0.25">
      <c r="A357">
        <v>4829322</v>
      </c>
      <c r="B357" t="s">
        <v>1450</v>
      </c>
      <c r="C357" t="s">
        <v>1430</v>
      </c>
      <c r="D357" t="s">
        <v>1451</v>
      </c>
      <c r="E357">
        <v>5</v>
      </c>
      <c r="F357" s="1">
        <v>42474</v>
      </c>
      <c r="G357" t="s">
        <v>1452</v>
      </c>
      <c r="H357">
        <v>3</v>
      </c>
      <c r="I357">
        <v>1</v>
      </c>
      <c r="J357">
        <v>1</v>
      </c>
      <c r="K357" t="s">
        <v>1453</v>
      </c>
      <c r="Q357">
        <v>74</v>
      </c>
    </row>
    <row r="358" spans="1:17" x14ac:dyDescent="0.25">
      <c r="A358">
        <v>4829293</v>
      </c>
      <c r="B358" t="e">
        <f>--TyBfwzkPIHkTso2A-f6g</f>
        <v>#NAME?</v>
      </c>
      <c r="C358" t="s">
        <v>1430</v>
      </c>
      <c r="D358" t="s">
        <v>1454</v>
      </c>
      <c r="E358">
        <v>4</v>
      </c>
      <c r="F358" s="1">
        <v>42474</v>
      </c>
      <c r="G358" t="s">
        <v>1455</v>
      </c>
      <c r="H358">
        <v>2</v>
      </c>
      <c r="I358">
        <v>2</v>
      </c>
      <c r="J358">
        <v>2</v>
      </c>
      <c r="K358" t="s">
        <v>1456</v>
      </c>
      <c r="Q358">
        <v>23</v>
      </c>
    </row>
    <row r="359" spans="1:17" x14ac:dyDescent="0.25">
      <c r="A359">
        <v>4829299</v>
      </c>
      <c r="B359" t="s">
        <v>1457</v>
      </c>
      <c r="C359" t="s">
        <v>1430</v>
      </c>
      <c r="D359" t="s">
        <v>1458</v>
      </c>
      <c r="E359">
        <v>4</v>
      </c>
      <c r="F359" s="1">
        <v>42483</v>
      </c>
      <c r="G359" t="s">
        <v>1459</v>
      </c>
      <c r="H359">
        <v>2</v>
      </c>
      <c r="I359">
        <v>1</v>
      </c>
      <c r="J359">
        <v>1</v>
      </c>
      <c r="K359" t="s">
        <v>1460</v>
      </c>
      <c r="Q359">
        <v>98</v>
      </c>
    </row>
    <row r="360" spans="1:17" x14ac:dyDescent="0.25">
      <c r="A360">
        <v>4829295</v>
      </c>
      <c r="B360" t="s">
        <v>1461</v>
      </c>
      <c r="C360" t="s">
        <v>1430</v>
      </c>
      <c r="D360" t="s">
        <v>1462</v>
      </c>
      <c r="E360">
        <v>4</v>
      </c>
      <c r="F360" s="1">
        <v>42483</v>
      </c>
      <c r="G360" t="s">
        <v>1463</v>
      </c>
      <c r="H360">
        <v>1</v>
      </c>
      <c r="I360">
        <v>1</v>
      </c>
      <c r="J360">
        <v>1</v>
      </c>
      <c r="K360" t="s">
        <v>1464</v>
      </c>
      <c r="Q360">
        <v>30</v>
      </c>
    </row>
    <row r="361" spans="1:17" x14ac:dyDescent="0.25">
      <c r="A361">
        <v>4829341</v>
      </c>
      <c r="B361" t="s">
        <v>1465</v>
      </c>
      <c r="C361" t="s">
        <v>1430</v>
      </c>
      <c r="D361" t="s">
        <v>1466</v>
      </c>
      <c r="E361">
        <v>5</v>
      </c>
      <c r="F361" s="1">
        <v>42564</v>
      </c>
      <c r="G361" t="s">
        <v>1467</v>
      </c>
      <c r="H361">
        <v>0</v>
      </c>
      <c r="I361">
        <v>0</v>
      </c>
      <c r="J361">
        <v>1</v>
      </c>
      <c r="K361" t="s">
        <v>1468</v>
      </c>
      <c r="Q361">
        <v>142</v>
      </c>
    </row>
    <row r="362" spans="1:17" x14ac:dyDescent="0.25">
      <c r="A362">
        <v>3943881</v>
      </c>
      <c r="B362" t="s">
        <v>1469</v>
      </c>
      <c r="C362" t="s">
        <v>1470</v>
      </c>
      <c r="D362" t="s">
        <v>1471</v>
      </c>
      <c r="E362">
        <v>2</v>
      </c>
      <c r="F362" s="1">
        <v>40742</v>
      </c>
      <c r="G362" t="s">
        <v>1472</v>
      </c>
      <c r="H362">
        <v>5</v>
      </c>
      <c r="I362">
        <v>4</v>
      </c>
      <c r="J362">
        <v>3</v>
      </c>
      <c r="K362" t="s">
        <v>1473</v>
      </c>
      <c r="Q362">
        <v>199</v>
      </c>
    </row>
    <row r="363" spans="1:17" x14ac:dyDescent="0.25">
      <c r="A363">
        <v>3943845</v>
      </c>
      <c r="B363" t="s">
        <v>1474</v>
      </c>
      <c r="C363" t="s">
        <v>1470</v>
      </c>
      <c r="D363" t="s">
        <v>1475</v>
      </c>
      <c r="E363">
        <v>4</v>
      </c>
      <c r="F363" s="1">
        <v>41068</v>
      </c>
      <c r="G363" t="s">
        <v>1476</v>
      </c>
      <c r="H363">
        <v>8</v>
      </c>
      <c r="I363">
        <v>2</v>
      </c>
      <c r="J363">
        <v>4</v>
      </c>
      <c r="K363" t="s">
        <v>1477</v>
      </c>
      <c r="Q363">
        <v>267</v>
      </c>
    </row>
    <row r="364" spans="1:17" x14ac:dyDescent="0.25">
      <c r="A364">
        <v>3943865</v>
      </c>
      <c r="B364" t="s">
        <v>1478</v>
      </c>
      <c r="C364" t="s">
        <v>1470</v>
      </c>
      <c r="D364" t="s">
        <v>1479</v>
      </c>
      <c r="E364">
        <v>4</v>
      </c>
      <c r="F364" s="1">
        <v>41442</v>
      </c>
      <c r="G364" t="s">
        <v>1480</v>
      </c>
      <c r="H364">
        <v>7</v>
      </c>
      <c r="I364">
        <v>3</v>
      </c>
      <c r="J364">
        <v>4</v>
      </c>
      <c r="K364" t="s">
        <v>1481</v>
      </c>
      <c r="Q364">
        <v>292</v>
      </c>
    </row>
    <row r="365" spans="1:17" x14ac:dyDescent="0.25">
      <c r="A365">
        <v>3943872</v>
      </c>
      <c r="B365" t="s">
        <v>1482</v>
      </c>
      <c r="C365" t="s">
        <v>1470</v>
      </c>
      <c r="D365" t="s">
        <v>1483</v>
      </c>
      <c r="E365">
        <v>3</v>
      </c>
      <c r="F365" s="1">
        <v>41550</v>
      </c>
      <c r="G365" t="s">
        <v>1484</v>
      </c>
      <c r="H365">
        <v>3</v>
      </c>
      <c r="I365">
        <v>1</v>
      </c>
      <c r="J365">
        <v>1</v>
      </c>
      <c r="K365" t="s">
        <v>1485</v>
      </c>
      <c r="Q365">
        <v>132</v>
      </c>
    </row>
    <row r="366" spans="1:17" x14ac:dyDescent="0.25">
      <c r="A366">
        <v>3943822</v>
      </c>
      <c r="B366" t="s">
        <v>1486</v>
      </c>
      <c r="C366" t="s">
        <v>1470</v>
      </c>
      <c r="D366" t="s">
        <v>1487</v>
      </c>
      <c r="E366">
        <v>4</v>
      </c>
      <c r="F366" s="1">
        <v>41577</v>
      </c>
      <c r="G366" t="s">
        <v>1488</v>
      </c>
      <c r="H366">
        <v>0</v>
      </c>
      <c r="I366">
        <v>0</v>
      </c>
      <c r="J366">
        <v>0</v>
      </c>
      <c r="K366" t="s">
        <v>1489</v>
      </c>
      <c r="Q366">
        <v>172</v>
      </c>
    </row>
    <row r="367" spans="1:17" x14ac:dyDescent="0.25">
      <c r="A367">
        <v>3943854</v>
      </c>
      <c r="B367" t="s">
        <v>1490</v>
      </c>
      <c r="C367" t="s">
        <v>1470</v>
      </c>
      <c r="D367" t="s">
        <v>1491</v>
      </c>
      <c r="E367">
        <v>3</v>
      </c>
      <c r="F367" s="1">
        <v>41665</v>
      </c>
      <c r="G367" t="s">
        <v>1492</v>
      </c>
      <c r="H367">
        <v>1</v>
      </c>
      <c r="I367">
        <v>0</v>
      </c>
      <c r="J367">
        <v>1</v>
      </c>
      <c r="K367" t="s">
        <v>1493</v>
      </c>
      <c r="Q367">
        <v>53</v>
      </c>
    </row>
    <row r="368" spans="1:17" x14ac:dyDescent="0.25">
      <c r="A368">
        <v>3943857</v>
      </c>
      <c r="B368" t="s">
        <v>1494</v>
      </c>
      <c r="C368" t="s">
        <v>1470</v>
      </c>
      <c r="D368" t="s">
        <v>1495</v>
      </c>
      <c r="E368">
        <v>4</v>
      </c>
      <c r="F368" s="1">
        <v>41843</v>
      </c>
      <c r="G368" t="s">
        <v>1496</v>
      </c>
      <c r="H368">
        <v>4</v>
      </c>
      <c r="I368">
        <v>1</v>
      </c>
      <c r="J368">
        <v>2</v>
      </c>
      <c r="K368" t="s">
        <v>1497</v>
      </c>
      <c r="Q368">
        <v>35</v>
      </c>
    </row>
    <row r="369" spans="1:17" x14ac:dyDescent="0.25">
      <c r="A369">
        <v>3943830</v>
      </c>
      <c r="B369" t="s">
        <v>1498</v>
      </c>
      <c r="C369" t="s">
        <v>1470</v>
      </c>
      <c r="D369" t="s">
        <v>1499</v>
      </c>
      <c r="E369">
        <v>4</v>
      </c>
      <c r="F369" s="1">
        <v>42347</v>
      </c>
      <c r="G369" t="s">
        <v>1500</v>
      </c>
      <c r="H369">
        <v>3</v>
      </c>
      <c r="I369">
        <v>0</v>
      </c>
      <c r="J369">
        <v>0</v>
      </c>
      <c r="K369" t="s">
        <v>1501</v>
      </c>
      <c r="Q369">
        <v>296</v>
      </c>
    </row>
    <row r="370" spans="1:17" x14ac:dyDescent="0.25">
      <c r="A370">
        <v>3943856</v>
      </c>
      <c r="B370" t="s">
        <v>1502</v>
      </c>
      <c r="C370" t="s">
        <v>1470</v>
      </c>
      <c r="D370" t="s">
        <v>1503</v>
      </c>
      <c r="E370">
        <v>4</v>
      </c>
      <c r="F370" s="1">
        <v>42603</v>
      </c>
      <c r="G370" t="s">
        <v>1504</v>
      </c>
      <c r="H370">
        <v>0</v>
      </c>
      <c r="I370">
        <v>0</v>
      </c>
      <c r="J370">
        <v>0</v>
      </c>
      <c r="K370" t="s">
        <v>1505</v>
      </c>
      <c r="Q370">
        <v>377</v>
      </c>
    </row>
    <row r="371" spans="1:17" x14ac:dyDescent="0.25">
      <c r="A371">
        <v>3943868</v>
      </c>
      <c r="B371" t="s">
        <v>1506</v>
      </c>
      <c r="C371" t="s">
        <v>1470</v>
      </c>
      <c r="D371" t="s">
        <v>1507</v>
      </c>
      <c r="E371">
        <v>4</v>
      </c>
      <c r="F371" s="1">
        <v>42666</v>
      </c>
      <c r="G371" t="s">
        <v>1508</v>
      </c>
      <c r="H371">
        <v>4</v>
      </c>
      <c r="I371">
        <v>2</v>
      </c>
      <c r="J371">
        <v>2</v>
      </c>
      <c r="K371" t="s">
        <v>1509</v>
      </c>
      <c r="Q371">
        <v>161</v>
      </c>
    </row>
    <row r="372" spans="1:17" x14ac:dyDescent="0.25">
      <c r="A372">
        <v>2366851</v>
      </c>
      <c r="B372" t="s">
        <v>1510</v>
      </c>
      <c r="C372" t="s">
        <v>1511</v>
      </c>
      <c r="D372" t="s">
        <v>1512</v>
      </c>
      <c r="E372">
        <v>5</v>
      </c>
      <c r="F372" s="1">
        <v>42482</v>
      </c>
      <c r="G372" t="s">
        <v>1513</v>
      </c>
      <c r="H372">
        <v>0</v>
      </c>
      <c r="I372">
        <v>0</v>
      </c>
      <c r="J372">
        <v>0</v>
      </c>
      <c r="K372" t="s">
        <v>1514</v>
      </c>
      <c r="Q372">
        <v>19</v>
      </c>
    </row>
    <row r="373" spans="1:17" x14ac:dyDescent="0.25">
      <c r="A373">
        <v>2366836</v>
      </c>
      <c r="B373" t="s">
        <v>1515</v>
      </c>
      <c r="C373" t="s">
        <v>1511</v>
      </c>
      <c r="D373" t="s">
        <v>1516</v>
      </c>
      <c r="E373">
        <v>5</v>
      </c>
      <c r="F373" s="1">
        <v>42545</v>
      </c>
      <c r="G373" t="s">
        <v>1517</v>
      </c>
      <c r="H373">
        <v>0</v>
      </c>
      <c r="I373">
        <v>0</v>
      </c>
      <c r="J373">
        <v>0</v>
      </c>
      <c r="K373" t="s">
        <v>1518</v>
      </c>
      <c r="Q373">
        <v>39</v>
      </c>
    </row>
    <row r="374" spans="1:17" x14ac:dyDescent="0.25">
      <c r="A374">
        <v>2366856</v>
      </c>
      <c r="B374" t="s">
        <v>1519</v>
      </c>
      <c r="C374" t="s">
        <v>1511</v>
      </c>
      <c r="D374" t="s">
        <v>1520</v>
      </c>
      <c r="E374">
        <v>5</v>
      </c>
      <c r="F374" s="1">
        <v>42659</v>
      </c>
      <c r="G374" t="s">
        <v>1521</v>
      </c>
      <c r="H374">
        <v>2</v>
      </c>
      <c r="I374">
        <v>0</v>
      </c>
      <c r="J374">
        <v>0</v>
      </c>
      <c r="K374" t="s">
        <v>1522</v>
      </c>
      <c r="Q374">
        <v>145</v>
      </c>
    </row>
    <row r="375" spans="1:17" x14ac:dyDescent="0.25">
      <c r="A375">
        <v>2366839</v>
      </c>
      <c r="B375" t="s">
        <v>1523</v>
      </c>
      <c r="C375" t="s">
        <v>1511</v>
      </c>
      <c r="D375" t="s">
        <v>1524</v>
      </c>
      <c r="E375">
        <v>5</v>
      </c>
      <c r="F375" s="1">
        <v>42659</v>
      </c>
      <c r="G375" t="s">
        <v>1525</v>
      </c>
      <c r="H375">
        <v>0</v>
      </c>
      <c r="I375">
        <v>0</v>
      </c>
      <c r="J375">
        <v>0</v>
      </c>
      <c r="K375" t="s">
        <v>1526</v>
      </c>
      <c r="Q375">
        <v>25</v>
      </c>
    </row>
    <row r="376" spans="1:17" x14ac:dyDescent="0.25">
      <c r="A376">
        <v>2366835</v>
      </c>
      <c r="B376" t="s">
        <v>1527</v>
      </c>
      <c r="C376" t="s">
        <v>1511</v>
      </c>
      <c r="D376" t="s">
        <v>1528</v>
      </c>
      <c r="E376">
        <v>5</v>
      </c>
      <c r="F376" s="1">
        <v>42668</v>
      </c>
      <c r="G376" t="s">
        <v>1529</v>
      </c>
      <c r="H376">
        <v>0</v>
      </c>
      <c r="I376">
        <v>0</v>
      </c>
      <c r="J376">
        <v>0</v>
      </c>
      <c r="K376" t="s">
        <v>1530</v>
      </c>
      <c r="Q376">
        <v>51</v>
      </c>
    </row>
    <row r="377" spans="1:17" x14ac:dyDescent="0.25">
      <c r="A377">
        <v>2366831</v>
      </c>
      <c r="B377" t="s">
        <v>1531</v>
      </c>
      <c r="C377" t="s">
        <v>1511</v>
      </c>
      <c r="D377" t="s">
        <v>1532</v>
      </c>
      <c r="E377">
        <v>5</v>
      </c>
      <c r="F377" s="1">
        <v>42808</v>
      </c>
      <c r="G377" t="s">
        <v>1533</v>
      </c>
      <c r="H377">
        <v>0</v>
      </c>
      <c r="I377">
        <v>0</v>
      </c>
      <c r="J377">
        <v>0</v>
      </c>
      <c r="K377" t="s">
        <v>1534</v>
      </c>
      <c r="Q377">
        <v>106</v>
      </c>
    </row>
    <row r="378" spans="1:17" x14ac:dyDescent="0.25">
      <c r="A378">
        <v>2395969</v>
      </c>
      <c r="B378" t="s">
        <v>1535</v>
      </c>
      <c r="C378" t="s">
        <v>1511</v>
      </c>
      <c r="D378" t="s">
        <v>1536</v>
      </c>
      <c r="E378">
        <v>5</v>
      </c>
      <c r="F378" s="1">
        <v>42845</v>
      </c>
      <c r="G378" t="s">
        <v>1537</v>
      </c>
      <c r="H378">
        <v>0</v>
      </c>
      <c r="I378">
        <v>0</v>
      </c>
      <c r="J378">
        <v>1</v>
      </c>
      <c r="K378" t="s">
        <v>1538</v>
      </c>
      <c r="Q378">
        <v>144</v>
      </c>
    </row>
    <row r="379" spans="1:17" x14ac:dyDescent="0.25">
      <c r="A379">
        <v>2366862</v>
      </c>
      <c r="B379" t="e">
        <f>-EQynxlMZKsn6-XtJul91g</f>
        <v>#NAME?</v>
      </c>
      <c r="C379" t="s">
        <v>1511</v>
      </c>
      <c r="D379" t="s">
        <v>1539</v>
      </c>
      <c r="E379">
        <v>5</v>
      </c>
      <c r="F379" s="1">
        <v>42869</v>
      </c>
      <c r="G379" t="s">
        <v>1540</v>
      </c>
      <c r="H379">
        <v>0</v>
      </c>
      <c r="I379">
        <v>0</v>
      </c>
      <c r="J379">
        <v>0</v>
      </c>
      <c r="K379" t="s">
        <v>1541</v>
      </c>
      <c r="Q379">
        <v>140</v>
      </c>
    </row>
    <row r="380" spans="1:17" x14ac:dyDescent="0.25">
      <c r="A380">
        <v>2395970</v>
      </c>
      <c r="B380" t="s">
        <v>1542</v>
      </c>
      <c r="C380" t="s">
        <v>1511</v>
      </c>
      <c r="D380" t="s">
        <v>1543</v>
      </c>
      <c r="E380">
        <v>5</v>
      </c>
      <c r="F380" s="1">
        <v>43076</v>
      </c>
      <c r="G380" t="s">
        <v>1544</v>
      </c>
      <c r="H380">
        <v>1</v>
      </c>
      <c r="I380">
        <v>0</v>
      </c>
      <c r="J380">
        <v>0</v>
      </c>
      <c r="K380" t="s">
        <v>1545</v>
      </c>
      <c r="Q380">
        <v>44</v>
      </c>
    </row>
    <row r="381" spans="1:17" x14ac:dyDescent="0.25">
      <c r="A381">
        <v>2366859</v>
      </c>
      <c r="B381" t="s">
        <v>1546</v>
      </c>
      <c r="C381" t="s">
        <v>1511</v>
      </c>
      <c r="D381" t="s">
        <v>1547</v>
      </c>
      <c r="E381">
        <v>5</v>
      </c>
      <c r="F381" s="1">
        <v>43199</v>
      </c>
      <c r="G381" t="s">
        <v>1548</v>
      </c>
      <c r="H381">
        <v>0</v>
      </c>
      <c r="I381">
        <v>0</v>
      </c>
      <c r="J381">
        <v>0</v>
      </c>
      <c r="K381" t="s">
        <v>1549</v>
      </c>
      <c r="Q381">
        <v>67</v>
      </c>
    </row>
    <row r="382" spans="1:17" x14ac:dyDescent="0.25">
      <c r="A382">
        <v>2018867</v>
      </c>
      <c r="B382" t="s">
        <v>1550</v>
      </c>
      <c r="C382" t="s">
        <v>1551</v>
      </c>
      <c r="D382" t="s">
        <v>1552</v>
      </c>
      <c r="E382">
        <v>5</v>
      </c>
      <c r="F382" s="1">
        <v>42458</v>
      </c>
      <c r="G382" t="s">
        <v>1553</v>
      </c>
      <c r="H382">
        <v>3</v>
      </c>
      <c r="I382">
        <v>0</v>
      </c>
      <c r="J382">
        <v>0</v>
      </c>
      <c r="K382" t="s">
        <v>1554</v>
      </c>
      <c r="Q382">
        <v>91</v>
      </c>
    </row>
    <row r="383" spans="1:17" x14ac:dyDescent="0.25">
      <c r="A383">
        <v>2018875</v>
      </c>
      <c r="B383" t="s">
        <v>1555</v>
      </c>
      <c r="C383" t="s">
        <v>1551</v>
      </c>
      <c r="D383" t="s">
        <v>1556</v>
      </c>
      <c r="E383">
        <v>5</v>
      </c>
      <c r="F383" s="1">
        <v>42470</v>
      </c>
      <c r="G383" t="s">
        <v>1557</v>
      </c>
      <c r="H383">
        <v>0</v>
      </c>
      <c r="I383">
        <v>0</v>
      </c>
      <c r="J383">
        <v>0</v>
      </c>
      <c r="K383" t="s">
        <v>1558</v>
      </c>
      <c r="Q383">
        <v>36</v>
      </c>
    </row>
    <row r="384" spans="1:17" x14ac:dyDescent="0.25">
      <c r="A384">
        <v>2018855</v>
      </c>
      <c r="B384" t="s">
        <v>1559</v>
      </c>
      <c r="C384" t="s">
        <v>1551</v>
      </c>
      <c r="D384" t="s">
        <v>1560</v>
      </c>
      <c r="E384">
        <v>5</v>
      </c>
      <c r="F384" s="1">
        <v>42470</v>
      </c>
      <c r="G384" t="s">
        <v>1561</v>
      </c>
      <c r="H384">
        <v>1</v>
      </c>
      <c r="I384">
        <v>1</v>
      </c>
      <c r="J384">
        <v>1</v>
      </c>
      <c r="K384" t="s">
        <v>1562</v>
      </c>
      <c r="Q384">
        <v>146</v>
      </c>
    </row>
    <row r="385" spans="1:17" x14ac:dyDescent="0.25">
      <c r="A385">
        <v>2033830</v>
      </c>
      <c r="B385" t="s">
        <v>1563</v>
      </c>
      <c r="C385" t="s">
        <v>1551</v>
      </c>
      <c r="D385" t="s">
        <v>1564</v>
      </c>
      <c r="E385">
        <v>5</v>
      </c>
      <c r="F385" s="1">
        <v>42542</v>
      </c>
      <c r="G385" t="s">
        <v>1565</v>
      </c>
      <c r="H385">
        <v>2</v>
      </c>
      <c r="I385">
        <v>0</v>
      </c>
      <c r="J385">
        <v>0</v>
      </c>
      <c r="K385" t="s">
        <v>1566</v>
      </c>
      <c r="Q385">
        <v>92</v>
      </c>
    </row>
    <row r="386" spans="1:17" x14ac:dyDescent="0.25">
      <c r="A386">
        <v>2018846</v>
      </c>
      <c r="B386" t="s">
        <v>1567</v>
      </c>
      <c r="C386" t="s">
        <v>1551</v>
      </c>
      <c r="D386" t="s">
        <v>1568</v>
      </c>
      <c r="E386">
        <v>1</v>
      </c>
      <c r="F386" s="1">
        <v>42563</v>
      </c>
      <c r="G386" t="s">
        <v>1569</v>
      </c>
      <c r="H386">
        <v>0</v>
      </c>
      <c r="I386">
        <v>0</v>
      </c>
      <c r="J386">
        <v>0</v>
      </c>
      <c r="K386" t="s">
        <v>1570</v>
      </c>
      <c r="Q386">
        <v>18</v>
      </c>
    </row>
    <row r="387" spans="1:17" x14ac:dyDescent="0.25">
      <c r="A387">
        <v>2033831</v>
      </c>
      <c r="B387" t="s">
        <v>1571</v>
      </c>
      <c r="C387" t="s">
        <v>1551</v>
      </c>
      <c r="D387" t="s">
        <v>1572</v>
      </c>
      <c r="E387">
        <v>5</v>
      </c>
      <c r="F387" s="1">
        <v>42563</v>
      </c>
      <c r="G387" t="s">
        <v>1573</v>
      </c>
      <c r="H387">
        <v>0</v>
      </c>
      <c r="I387">
        <v>0</v>
      </c>
      <c r="J387">
        <v>0</v>
      </c>
      <c r="K387" t="s">
        <v>1574</v>
      </c>
      <c r="Q387">
        <v>26</v>
      </c>
    </row>
    <row r="388" spans="1:17" x14ac:dyDescent="0.25">
      <c r="A388">
        <v>2018870</v>
      </c>
      <c r="B388" t="s">
        <v>1575</v>
      </c>
      <c r="C388" t="s">
        <v>1551</v>
      </c>
      <c r="D388" t="s">
        <v>1576</v>
      </c>
      <c r="E388">
        <v>5</v>
      </c>
      <c r="F388" s="1">
        <v>43097</v>
      </c>
      <c r="G388" t="s">
        <v>1577</v>
      </c>
      <c r="H388">
        <v>0</v>
      </c>
      <c r="I388">
        <v>0</v>
      </c>
      <c r="J388">
        <v>0</v>
      </c>
      <c r="K388" t="s">
        <v>1578</v>
      </c>
      <c r="Q388">
        <v>77</v>
      </c>
    </row>
    <row r="389" spans="1:17" x14ac:dyDescent="0.25">
      <c r="A389">
        <v>2018844</v>
      </c>
      <c r="B389" t="s">
        <v>1579</v>
      </c>
      <c r="C389" t="s">
        <v>1551</v>
      </c>
      <c r="D389" t="s">
        <v>1580</v>
      </c>
      <c r="E389">
        <v>4</v>
      </c>
      <c r="F389" s="1">
        <v>43201</v>
      </c>
      <c r="G389" t="s">
        <v>1581</v>
      </c>
      <c r="H389">
        <v>2</v>
      </c>
      <c r="I389">
        <v>1</v>
      </c>
      <c r="J389">
        <v>1</v>
      </c>
      <c r="K389" t="s">
        <v>1582</v>
      </c>
      <c r="Q389">
        <v>76</v>
      </c>
    </row>
    <row r="390" spans="1:17" x14ac:dyDescent="0.25">
      <c r="A390">
        <v>2018871</v>
      </c>
      <c r="B390" t="s">
        <v>1583</v>
      </c>
      <c r="C390" t="s">
        <v>1551</v>
      </c>
      <c r="D390" t="s">
        <v>1584</v>
      </c>
      <c r="E390">
        <v>5</v>
      </c>
      <c r="F390" s="1">
        <v>43270</v>
      </c>
      <c r="G390" t="s">
        <v>1585</v>
      </c>
      <c r="H390">
        <v>0</v>
      </c>
      <c r="I390">
        <v>0</v>
      </c>
      <c r="J390">
        <v>0</v>
      </c>
      <c r="K390" t="s">
        <v>1586</v>
      </c>
      <c r="Q390">
        <v>45</v>
      </c>
    </row>
    <row r="391" spans="1:17" x14ac:dyDescent="0.25">
      <c r="A391">
        <v>2018847</v>
      </c>
      <c r="B391" t="s">
        <v>1587</v>
      </c>
      <c r="C391" t="s">
        <v>1551</v>
      </c>
      <c r="D391" t="s">
        <v>1588</v>
      </c>
      <c r="E391">
        <v>5</v>
      </c>
      <c r="F391" s="1">
        <v>43282</v>
      </c>
      <c r="G391" t="s">
        <v>1589</v>
      </c>
      <c r="H391">
        <v>0</v>
      </c>
      <c r="I391">
        <v>0</v>
      </c>
      <c r="J391">
        <v>0</v>
      </c>
      <c r="K391" t="s">
        <v>1590</v>
      </c>
      <c r="Q391">
        <v>18</v>
      </c>
    </row>
    <row r="392" spans="1:17" x14ac:dyDescent="0.25">
      <c r="A392">
        <v>3857922</v>
      </c>
      <c r="B392" t="s">
        <v>1591</v>
      </c>
      <c r="C392" t="s">
        <v>1592</v>
      </c>
      <c r="D392" t="s">
        <v>1593</v>
      </c>
      <c r="E392">
        <v>4</v>
      </c>
      <c r="F392" s="1">
        <v>41846</v>
      </c>
      <c r="G392" t="s">
        <v>1594</v>
      </c>
      <c r="H392">
        <v>1</v>
      </c>
      <c r="I392">
        <v>0</v>
      </c>
      <c r="J392">
        <v>0</v>
      </c>
      <c r="K392" t="s">
        <v>1595</v>
      </c>
      <c r="Q392">
        <v>72</v>
      </c>
    </row>
    <row r="393" spans="1:17" x14ac:dyDescent="0.25">
      <c r="A393">
        <v>3857857</v>
      </c>
      <c r="B393" t="s">
        <v>1596</v>
      </c>
      <c r="C393" t="s">
        <v>1592</v>
      </c>
      <c r="D393" s="4" t="s">
        <v>1597</v>
      </c>
      <c r="E393">
        <v>4</v>
      </c>
      <c r="F393" s="1">
        <v>41945</v>
      </c>
      <c r="G393" t="s">
        <v>1598</v>
      </c>
      <c r="H393">
        <v>0</v>
      </c>
      <c r="I393">
        <v>0</v>
      </c>
      <c r="J393">
        <v>0</v>
      </c>
      <c r="K393" t="s">
        <v>1599</v>
      </c>
      <c r="Q393">
        <v>58</v>
      </c>
    </row>
    <row r="394" spans="1:17" x14ac:dyDescent="0.25">
      <c r="A394">
        <v>3857905</v>
      </c>
      <c r="B394" t="s">
        <v>1600</v>
      </c>
      <c r="C394" t="s">
        <v>1592</v>
      </c>
      <c r="D394" t="s">
        <v>1601</v>
      </c>
      <c r="E394">
        <v>2</v>
      </c>
      <c r="F394" s="1">
        <v>42026</v>
      </c>
      <c r="G394" t="s">
        <v>1602</v>
      </c>
      <c r="H394">
        <v>2</v>
      </c>
      <c r="I394">
        <v>2</v>
      </c>
      <c r="J394">
        <v>0</v>
      </c>
      <c r="K394" t="s">
        <v>1603</v>
      </c>
      <c r="Q394">
        <v>153</v>
      </c>
    </row>
    <row r="395" spans="1:17" x14ac:dyDescent="0.25">
      <c r="A395">
        <v>3857865</v>
      </c>
      <c r="B395" t="s">
        <v>1604</v>
      </c>
      <c r="C395" t="s">
        <v>1592</v>
      </c>
      <c r="D395" t="s">
        <v>1605</v>
      </c>
      <c r="E395">
        <v>4</v>
      </c>
      <c r="F395" s="1">
        <v>42200</v>
      </c>
      <c r="G395" t="s">
        <v>1606</v>
      </c>
      <c r="H395">
        <v>5</v>
      </c>
      <c r="I395">
        <v>0</v>
      </c>
      <c r="J395">
        <v>1</v>
      </c>
      <c r="K395" t="s">
        <v>1607</v>
      </c>
      <c r="Q395">
        <v>226</v>
      </c>
    </row>
    <row r="396" spans="1:17" x14ac:dyDescent="0.25">
      <c r="A396">
        <v>3857868</v>
      </c>
      <c r="B396" t="e">
        <f>-YbxLelfZXJ5Aeakh7X_ug</f>
        <v>#NAME?</v>
      </c>
      <c r="C396" t="s">
        <v>1592</v>
      </c>
      <c r="D396" t="s">
        <v>1608</v>
      </c>
      <c r="E396">
        <v>4</v>
      </c>
      <c r="F396" s="1">
        <v>42212</v>
      </c>
      <c r="G396" t="s">
        <v>1609</v>
      </c>
      <c r="H396">
        <v>0</v>
      </c>
      <c r="I396">
        <v>0</v>
      </c>
      <c r="J396">
        <v>0</v>
      </c>
      <c r="K396" t="s">
        <v>1610</v>
      </c>
      <c r="Q396">
        <v>49</v>
      </c>
    </row>
    <row r="397" spans="1:17" x14ac:dyDescent="0.25">
      <c r="A397">
        <v>3857856</v>
      </c>
      <c r="B397" t="s">
        <v>1611</v>
      </c>
      <c r="C397" t="s">
        <v>1592</v>
      </c>
      <c r="D397" t="s">
        <v>1612</v>
      </c>
      <c r="E397">
        <v>3</v>
      </c>
      <c r="F397" s="1">
        <v>42213</v>
      </c>
      <c r="G397" t="s">
        <v>1613</v>
      </c>
      <c r="H397">
        <v>0</v>
      </c>
      <c r="I397">
        <v>0</v>
      </c>
      <c r="J397">
        <v>1</v>
      </c>
      <c r="K397" t="s">
        <v>1614</v>
      </c>
      <c r="Q397">
        <v>134</v>
      </c>
    </row>
    <row r="398" spans="1:17" x14ac:dyDescent="0.25">
      <c r="A398">
        <v>3857872</v>
      </c>
      <c r="B398" t="s">
        <v>1615</v>
      </c>
      <c r="C398" t="s">
        <v>1592</v>
      </c>
      <c r="D398" t="s">
        <v>1616</v>
      </c>
      <c r="E398">
        <v>4</v>
      </c>
      <c r="F398" s="1">
        <v>42413</v>
      </c>
      <c r="G398" t="s">
        <v>1617</v>
      </c>
      <c r="H398">
        <v>2</v>
      </c>
      <c r="I398">
        <v>0</v>
      </c>
      <c r="J398">
        <v>0</v>
      </c>
      <c r="K398" t="s">
        <v>1618</v>
      </c>
      <c r="Q398">
        <v>107</v>
      </c>
    </row>
    <row r="399" spans="1:17" x14ac:dyDescent="0.25">
      <c r="A399">
        <v>3857870</v>
      </c>
      <c r="B399" t="s">
        <v>1619</v>
      </c>
      <c r="C399" t="s">
        <v>1592</v>
      </c>
      <c r="D399" t="s">
        <v>1620</v>
      </c>
      <c r="E399">
        <v>4</v>
      </c>
      <c r="F399" s="1">
        <v>42413</v>
      </c>
      <c r="G399" t="s">
        <v>1621</v>
      </c>
      <c r="H399">
        <v>4</v>
      </c>
      <c r="I399">
        <v>0</v>
      </c>
      <c r="J399">
        <v>0</v>
      </c>
      <c r="K399" t="s">
        <v>1622</v>
      </c>
      <c r="Q399">
        <v>286</v>
      </c>
    </row>
    <row r="400" spans="1:17" x14ac:dyDescent="0.25">
      <c r="A400">
        <v>3857843</v>
      </c>
      <c r="B400" t="s">
        <v>1623</v>
      </c>
      <c r="C400" t="s">
        <v>1592</v>
      </c>
      <c r="D400" t="s">
        <v>1624</v>
      </c>
      <c r="E400">
        <v>3</v>
      </c>
      <c r="F400" s="1">
        <v>42617</v>
      </c>
      <c r="G400" t="s">
        <v>1625</v>
      </c>
      <c r="H400">
        <v>2</v>
      </c>
      <c r="I400">
        <v>0</v>
      </c>
      <c r="J400">
        <v>2</v>
      </c>
      <c r="K400" t="s">
        <v>1626</v>
      </c>
      <c r="Q400">
        <v>103</v>
      </c>
    </row>
    <row r="401" spans="1:17" x14ac:dyDescent="0.25">
      <c r="A401">
        <v>3857898</v>
      </c>
      <c r="B401" t="s">
        <v>1627</v>
      </c>
      <c r="C401" t="s">
        <v>1592</v>
      </c>
      <c r="D401" t="s">
        <v>1628</v>
      </c>
      <c r="E401">
        <v>1</v>
      </c>
      <c r="F401" s="1">
        <v>42987</v>
      </c>
      <c r="G401" t="s">
        <v>1629</v>
      </c>
      <c r="H401">
        <v>6</v>
      </c>
      <c r="I401">
        <v>0</v>
      </c>
      <c r="J401">
        <v>0</v>
      </c>
      <c r="K401" t="s">
        <v>1630</v>
      </c>
      <c r="Q401">
        <v>122</v>
      </c>
    </row>
    <row r="402" spans="1:17" x14ac:dyDescent="0.25">
      <c r="A402">
        <v>1213377</v>
      </c>
      <c r="B402" t="s">
        <v>1631</v>
      </c>
      <c r="C402" t="s">
        <v>1632</v>
      </c>
      <c r="D402" t="s">
        <v>1633</v>
      </c>
      <c r="E402">
        <v>4</v>
      </c>
      <c r="F402" s="1">
        <v>41190</v>
      </c>
      <c r="G402" t="s">
        <v>1634</v>
      </c>
      <c r="H402">
        <v>1</v>
      </c>
      <c r="I402">
        <v>0</v>
      </c>
      <c r="J402">
        <v>1</v>
      </c>
      <c r="K402" t="s">
        <v>1635</v>
      </c>
      <c r="Q402">
        <v>648</v>
      </c>
    </row>
    <row r="403" spans="1:17" x14ac:dyDescent="0.25">
      <c r="A403">
        <v>1213247</v>
      </c>
      <c r="B403" t="s">
        <v>1636</v>
      </c>
      <c r="C403" t="s">
        <v>1632</v>
      </c>
      <c r="D403" t="s">
        <v>1637</v>
      </c>
      <c r="E403">
        <v>2</v>
      </c>
      <c r="F403" s="1">
        <v>41448</v>
      </c>
      <c r="G403" t="s">
        <v>1638</v>
      </c>
      <c r="H403">
        <v>0</v>
      </c>
      <c r="I403">
        <v>0</v>
      </c>
      <c r="J403">
        <v>0</v>
      </c>
      <c r="K403" t="s">
        <v>1639</v>
      </c>
      <c r="Q403">
        <v>56</v>
      </c>
    </row>
    <row r="404" spans="1:17" x14ac:dyDescent="0.25">
      <c r="A404">
        <v>1213370</v>
      </c>
      <c r="B404" t="s">
        <v>1640</v>
      </c>
      <c r="C404" t="s">
        <v>1632</v>
      </c>
      <c r="D404" t="s">
        <v>1641</v>
      </c>
      <c r="E404">
        <v>4</v>
      </c>
      <c r="F404" s="1">
        <v>41448</v>
      </c>
      <c r="G404" t="s">
        <v>1642</v>
      </c>
      <c r="H404">
        <v>1</v>
      </c>
      <c r="I404">
        <v>0</v>
      </c>
      <c r="J404">
        <v>0</v>
      </c>
      <c r="K404" t="s">
        <v>1643</v>
      </c>
      <c r="Q404">
        <v>47</v>
      </c>
    </row>
    <row r="405" spans="1:17" x14ac:dyDescent="0.25">
      <c r="A405">
        <v>1213348</v>
      </c>
      <c r="B405" t="s">
        <v>1644</v>
      </c>
      <c r="C405" t="s">
        <v>1632</v>
      </c>
      <c r="D405" t="s">
        <v>1645</v>
      </c>
      <c r="E405">
        <v>5</v>
      </c>
      <c r="F405" s="1">
        <v>41448</v>
      </c>
      <c r="G405" t="s">
        <v>1646</v>
      </c>
      <c r="H405">
        <v>0</v>
      </c>
      <c r="I405">
        <v>0</v>
      </c>
      <c r="J405">
        <v>1</v>
      </c>
      <c r="K405" t="s">
        <v>1647</v>
      </c>
      <c r="Q405">
        <v>55</v>
      </c>
    </row>
    <row r="406" spans="1:17" x14ac:dyDescent="0.25">
      <c r="A406">
        <v>1213241</v>
      </c>
      <c r="B406" t="s">
        <v>1648</v>
      </c>
      <c r="C406" t="s">
        <v>1632</v>
      </c>
      <c r="D406" t="s">
        <v>1649</v>
      </c>
      <c r="E406">
        <v>4</v>
      </c>
      <c r="F406" s="1">
        <v>41448</v>
      </c>
      <c r="G406" t="s">
        <v>1650</v>
      </c>
      <c r="H406">
        <v>1</v>
      </c>
      <c r="I406">
        <v>0</v>
      </c>
      <c r="J406">
        <v>0</v>
      </c>
      <c r="K406" t="s">
        <v>1651</v>
      </c>
      <c r="Q406">
        <v>96</v>
      </c>
    </row>
    <row r="407" spans="1:17" x14ac:dyDescent="0.25">
      <c r="A407">
        <v>1213236</v>
      </c>
      <c r="B407" t="s">
        <v>1652</v>
      </c>
      <c r="C407" t="s">
        <v>1632</v>
      </c>
      <c r="D407" t="s">
        <v>1653</v>
      </c>
      <c r="E407">
        <v>5</v>
      </c>
      <c r="F407" s="1">
        <v>41700</v>
      </c>
      <c r="G407" t="s">
        <v>1654</v>
      </c>
      <c r="H407">
        <v>0</v>
      </c>
      <c r="I407">
        <v>0</v>
      </c>
      <c r="J407">
        <v>0</v>
      </c>
      <c r="K407" t="s">
        <v>1655</v>
      </c>
      <c r="Q407">
        <v>344</v>
      </c>
    </row>
    <row r="408" spans="1:17" x14ac:dyDescent="0.25">
      <c r="A408">
        <v>1213360</v>
      </c>
      <c r="B408" t="s">
        <v>1656</v>
      </c>
      <c r="C408" t="s">
        <v>1632</v>
      </c>
      <c r="D408" t="s">
        <v>1657</v>
      </c>
      <c r="E408">
        <v>1</v>
      </c>
      <c r="F408" s="1">
        <v>42158</v>
      </c>
      <c r="G408" t="s">
        <v>1658</v>
      </c>
      <c r="H408">
        <v>1</v>
      </c>
      <c r="I408">
        <v>0</v>
      </c>
      <c r="J408">
        <v>0</v>
      </c>
      <c r="K408" t="s">
        <v>1659</v>
      </c>
      <c r="Q408">
        <v>105</v>
      </c>
    </row>
    <row r="409" spans="1:17" x14ac:dyDescent="0.25">
      <c r="A409">
        <v>1213234</v>
      </c>
      <c r="B409" t="s">
        <v>1660</v>
      </c>
      <c r="C409" t="s">
        <v>1632</v>
      </c>
      <c r="D409" t="s">
        <v>1661</v>
      </c>
      <c r="E409">
        <v>5</v>
      </c>
      <c r="F409" s="1">
        <v>42263</v>
      </c>
      <c r="G409" t="s">
        <v>1662</v>
      </c>
      <c r="H409">
        <v>0</v>
      </c>
      <c r="I409">
        <v>0</v>
      </c>
      <c r="J409">
        <v>0</v>
      </c>
      <c r="K409" t="s">
        <v>1663</v>
      </c>
      <c r="Q409">
        <v>33</v>
      </c>
    </row>
    <row r="410" spans="1:17" x14ac:dyDescent="0.25">
      <c r="A410">
        <v>1213341</v>
      </c>
      <c r="B410" t="s">
        <v>1664</v>
      </c>
      <c r="C410" t="s">
        <v>1632</v>
      </c>
      <c r="D410" t="s">
        <v>1665</v>
      </c>
      <c r="E410">
        <v>4</v>
      </c>
      <c r="F410" s="1">
        <v>42308</v>
      </c>
      <c r="G410" t="s">
        <v>1666</v>
      </c>
      <c r="H410">
        <v>2</v>
      </c>
      <c r="I410">
        <v>0</v>
      </c>
      <c r="J410">
        <v>0</v>
      </c>
      <c r="K410" t="s">
        <v>1667</v>
      </c>
      <c r="Q410">
        <v>84</v>
      </c>
    </row>
    <row r="411" spans="1:17" x14ac:dyDescent="0.25">
      <c r="A411">
        <v>1213238</v>
      </c>
      <c r="B411" t="s">
        <v>1668</v>
      </c>
      <c r="C411" t="s">
        <v>1632</v>
      </c>
      <c r="D411" t="s">
        <v>1669</v>
      </c>
      <c r="E411">
        <v>1</v>
      </c>
      <c r="F411" s="1">
        <v>42951</v>
      </c>
      <c r="G411" t="s">
        <v>1670</v>
      </c>
      <c r="H411">
        <v>0</v>
      </c>
      <c r="I411">
        <v>0</v>
      </c>
      <c r="J411">
        <v>0</v>
      </c>
      <c r="K411" t="s">
        <v>1671</v>
      </c>
      <c r="Q411">
        <v>43</v>
      </c>
    </row>
    <row r="412" spans="1:17" x14ac:dyDescent="0.25">
      <c r="A412">
        <v>5818809</v>
      </c>
      <c r="B412" t="s">
        <v>1672</v>
      </c>
      <c r="C412" t="s">
        <v>1673</v>
      </c>
      <c r="D412" t="s">
        <v>34</v>
      </c>
      <c r="E412">
        <v>4</v>
      </c>
      <c r="F412" s="1">
        <v>42378</v>
      </c>
      <c r="G412" t="s">
        <v>1674</v>
      </c>
      <c r="H412">
        <v>1</v>
      </c>
      <c r="I412">
        <v>0</v>
      </c>
      <c r="J412">
        <v>0</v>
      </c>
      <c r="K412" t="s">
        <v>1675</v>
      </c>
      <c r="Q412">
        <v>21</v>
      </c>
    </row>
    <row r="413" spans="1:17" x14ac:dyDescent="0.25">
      <c r="A413">
        <v>5818787</v>
      </c>
      <c r="B413" t="s">
        <v>1676</v>
      </c>
      <c r="C413" t="s">
        <v>1673</v>
      </c>
      <c r="D413" t="s">
        <v>1677</v>
      </c>
      <c r="E413">
        <v>5</v>
      </c>
      <c r="F413" s="1">
        <v>42505</v>
      </c>
      <c r="G413" t="s">
        <v>1678</v>
      </c>
      <c r="H413">
        <v>2</v>
      </c>
      <c r="I413">
        <v>0</v>
      </c>
      <c r="J413">
        <v>0</v>
      </c>
      <c r="K413" t="s">
        <v>1679</v>
      </c>
      <c r="Q413">
        <v>51</v>
      </c>
    </row>
    <row r="414" spans="1:17" x14ac:dyDescent="0.25">
      <c r="A414">
        <v>5818804</v>
      </c>
      <c r="B414" t="s">
        <v>1680</v>
      </c>
      <c r="C414" t="s">
        <v>1673</v>
      </c>
      <c r="D414" t="s">
        <v>1681</v>
      </c>
      <c r="E414">
        <v>3</v>
      </c>
      <c r="F414" s="1">
        <v>42505</v>
      </c>
      <c r="G414" t="s">
        <v>1682</v>
      </c>
      <c r="H414">
        <v>0</v>
      </c>
      <c r="I414">
        <v>0</v>
      </c>
      <c r="J414">
        <v>0</v>
      </c>
      <c r="K414" t="s">
        <v>1683</v>
      </c>
      <c r="Q414">
        <v>33</v>
      </c>
    </row>
    <row r="415" spans="1:17" x14ac:dyDescent="0.25">
      <c r="A415">
        <v>5818812</v>
      </c>
      <c r="B415" t="s">
        <v>1684</v>
      </c>
      <c r="C415" t="s">
        <v>1673</v>
      </c>
      <c r="D415" t="s">
        <v>1685</v>
      </c>
      <c r="E415">
        <v>4</v>
      </c>
      <c r="F415" s="1">
        <v>42533</v>
      </c>
      <c r="G415" t="s">
        <v>1686</v>
      </c>
      <c r="H415">
        <v>2</v>
      </c>
      <c r="I415">
        <v>0</v>
      </c>
      <c r="J415">
        <v>0</v>
      </c>
      <c r="K415" t="s">
        <v>1687</v>
      </c>
      <c r="Q415">
        <v>50</v>
      </c>
    </row>
    <row r="416" spans="1:17" x14ac:dyDescent="0.25">
      <c r="A416">
        <v>5818802</v>
      </c>
      <c r="B416" t="s">
        <v>1688</v>
      </c>
      <c r="C416" t="s">
        <v>1673</v>
      </c>
      <c r="D416" t="s">
        <v>1689</v>
      </c>
      <c r="E416">
        <v>5</v>
      </c>
      <c r="F416" s="1">
        <v>42573</v>
      </c>
      <c r="G416" t="s">
        <v>1690</v>
      </c>
      <c r="H416">
        <v>3</v>
      </c>
      <c r="I416">
        <v>0</v>
      </c>
      <c r="J416">
        <v>1</v>
      </c>
      <c r="K416" t="s">
        <v>1691</v>
      </c>
      <c r="Q416">
        <v>39</v>
      </c>
    </row>
    <row r="417" spans="1:17" x14ac:dyDescent="0.25">
      <c r="A417">
        <v>5818797</v>
      </c>
      <c r="B417" t="s">
        <v>1692</v>
      </c>
      <c r="C417" t="s">
        <v>1673</v>
      </c>
      <c r="D417" t="s">
        <v>1693</v>
      </c>
      <c r="E417">
        <v>4</v>
      </c>
      <c r="F417" s="1">
        <v>42610</v>
      </c>
      <c r="G417" t="s">
        <v>1694</v>
      </c>
      <c r="H417">
        <v>2</v>
      </c>
      <c r="I417">
        <v>0</v>
      </c>
      <c r="J417">
        <v>0</v>
      </c>
      <c r="K417" t="s">
        <v>1695</v>
      </c>
      <c r="Q417">
        <v>57</v>
      </c>
    </row>
    <row r="418" spans="1:17" x14ac:dyDescent="0.25">
      <c r="A418">
        <v>5818780</v>
      </c>
      <c r="B418" t="s">
        <v>1696</v>
      </c>
      <c r="C418" t="s">
        <v>1673</v>
      </c>
      <c r="D418" t="s">
        <v>1697</v>
      </c>
      <c r="E418">
        <v>5</v>
      </c>
      <c r="F418" s="1">
        <v>42834</v>
      </c>
      <c r="G418" t="s">
        <v>1698</v>
      </c>
      <c r="H418">
        <v>1</v>
      </c>
      <c r="I418">
        <v>0</v>
      </c>
      <c r="J418">
        <v>0</v>
      </c>
      <c r="K418" t="s">
        <v>1699</v>
      </c>
      <c r="Q418">
        <v>89</v>
      </c>
    </row>
    <row r="419" spans="1:17" x14ac:dyDescent="0.25">
      <c r="A419">
        <v>5818815</v>
      </c>
      <c r="B419" t="s">
        <v>1700</v>
      </c>
      <c r="C419" t="s">
        <v>1673</v>
      </c>
      <c r="D419" t="s">
        <v>1701</v>
      </c>
      <c r="E419">
        <v>5</v>
      </c>
      <c r="F419" s="1">
        <v>43106</v>
      </c>
      <c r="G419" t="s">
        <v>1702</v>
      </c>
      <c r="H419">
        <v>2</v>
      </c>
      <c r="I419">
        <v>0</v>
      </c>
      <c r="J419">
        <v>0</v>
      </c>
      <c r="K419" t="s">
        <v>1703</v>
      </c>
      <c r="Q419">
        <v>70</v>
      </c>
    </row>
    <row r="420" spans="1:17" x14ac:dyDescent="0.25">
      <c r="A420">
        <v>5818778</v>
      </c>
      <c r="B420" t="s">
        <v>1704</v>
      </c>
      <c r="C420" t="s">
        <v>1673</v>
      </c>
      <c r="D420" t="s">
        <v>1705</v>
      </c>
      <c r="E420">
        <v>4</v>
      </c>
      <c r="F420" s="1">
        <v>43121</v>
      </c>
      <c r="G420" t="s">
        <v>1706</v>
      </c>
      <c r="H420">
        <v>0</v>
      </c>
      <c r="I420">
        <v>0</v>
      </c>
      <c r="J420">
        <v>0</v>
      </c>
      <c r="K420" t="s">
        <v>1707</v>
      </c>
      <c r="Q420">
        <v>137</v>
      </c>
    </row>
    <row r="421" spans="1:17" x14ac:dyDescent="0.25">
      <c r="A421">
        <v>5818786</v>
      </c>
      <c r="B421" t="s">
        <v>1708</v>
      </c>
      <c r="C421" t="s">
        <v>1673</v>
      </c>
      <c r="D421" t="s">
        <v>1709</v>
      </c>
      <c r="E421">
        <v>5</v>
      </c>
      <c r="F421" s="1">
        <v>43247</v>
      </c>
      <c r="G421" t="s">
        <v>1710</v>
      </c>
      <c r="H421">
        <v>5</v>
      </c>
      <c r="I421">
        <v>2</v>
      </c>
      <c r="J421">
        <v>4</v>
      </c>
      <c r="K421" t="s">
        <v>1711</v>
      </c>
      <c r="Q421">
        <v>150</v>
      </c>
    </row>
    <row r="422" spans="1:17" x14ac:dyDescent="0.25">
      <c r="A422">
        <v>5725595</v>
      </c>
      <c r="B422" t="s">
        <v>1712</v>
      </c>
      <c r="C422" t="s">
        <v>1713</v>
      </c>
      <c r="D422" t="s">
        <v>1714</v>
      </c>
      <c r="E422">
        <v>5</v>
      </c>
      <c r="F422" s="1">
        <v>42578</v>
      </c>
      <c r="G422" t="s">
        <v>1715</v>
      </c>
      <c r="H422">
        <v>0</v>
      </c>
      <c r="I422">
        <v>0</v>
      </c>
      <c r="J422">
        <v>0</v>
      </c>
      <c r="K422" t="s">
        <v>1716</v>
      </c>
      <c r="Q422">
        <v>81</v>
      </c>
    </row>
    <row r="423" spans="1:17" x14ac:dyDescent="0.25">
      <c r="A423">
        <v>5725597</v>
      </c>
      <c r="B423" t="s">
        <v>1717</v>
      </c>
      <c r="C423" t="s">
        <v>1713</v>
      </c>
      <c r="D423" t="s">
        <v>1718</v>
      </c>
      <c r="E423">
        <v>5</v>
      </c>
      <c r="F423" s="1">
        <v>42578</v>
      </c>
      <c r="G423" t="s">
        <v>1719</v>
      </c>
      <c r="H423">
        <v>1</v>
      </c>
      <c r="I423">
        <v>0</v>
      </c>
      <c r="J423">
        <v>0</v>
      </c>
      <c r="K423" t="s">
        <v>1720</v>
      </c>
      <c r="Q423">
        <v>56</v>
      </c>
    </row>
    <row r="424" spans="1:17" x14ac:dyDescent="0.25">
      <c r="A424">
        <v>5725623</v>
      </c>
      <c r="B424" t="s">
        <v>1721</v>
      </c>
      <c r="C424" t="s">
        <v>1713</v>
      </c>
      <c r="D424" t="s">
        <v>1722</v>
      </c>
      <c r="E424">
        <v>5</v>
      </c>
      <c r="F424" s="1">
        <v>42578</v>
      </c>
      <c r="G424" t="s">
        <v>1723</v>
      </c>
      <c r="H424">
        <v>0</v>
      </c>
      <c r="I424">
        <v>0</v>
      </c>
      <c r="J424">
        <v>0</v>
      </c>
      <c r="K424" t="s">
        <v>1724</v>
      </c>
      <c r="Q424">
        <v>30</v>
      </c>
    </row>
    <row r="425" spans="1:17" x14ac:dyDescent="0.25">
      <c r="A425">
        <v>5725608</v>
      </c>
      <c r="B425" t="s">
        <v>1725</v>
      </c>
      <c r="C425" t="s">
        <v>1713</v>
      </c>
      <c r="D425" t="s">
        <v>1726</v>
      </c>
      <c r="E425">
        <v>5</v>
      </c>
      <c r="F425" s="1">
        <v>42605</v>
      </c>
      <c r="G425" t="s">
        <v>1727</v>
      </c>
      <c r="H425">
        <v>0</v>
      </c>
      <c r="I425">
        <v>0</v>
      </c>
      <c r="J425">
        <v>0</v>
      </c>
      <c r="K425" t="s">
        <v>1728</v>
      </c>
      <c r="Q425">
        <v>113</v>
      </c>
    </row>
    <row r="426" spans="1:17" x14ac:dyDescent="0.25">
      <c r="A426">
        <v>5725596</v>
      </c>
      <c r="B426" t="s">
        <v>1729</v>
      </c>
      <c r="C426" t="s">
        <v>1713</v>
      </c>
      <c r="D426" t="s">
        <v>1730</v>
      </c>
      <c r="E426">
        <v>5</v>
      </c>
      <c r="F426" s="1">
        <v>42605</v>
      </c>
      <c r="G426" t="s">
        <v>1731</v>
      </c>
      <c r="H426">
        <v>0</v>
      </c>
      <c r="I426">
        <v>0</v>
      </c>
      <c r="J426">
        <v>0</v>
      </c>
      <c r="K426" t="s">
        <v>1732</v>
      </c>
      <c r="Q426">
        <v>267</v>
      </c>
    </row>
    <row r="427" spans="1:17" x14ac:dyDescent="0.25">
      <c r="A427">
        <v>5725616</v>
      </c>
      <c r="B427" t="s">
        <v>1733</v>
      </c>
      <c r="C427" t="s">
        <v>1713</v>
      </c>
      <c r="D427" t="s">
        <v>1734</v>
      </c>
      <c r="E427">
        <v>4</v>
      </c>
      <c r="F427" s="1">
        <v>42605</v>
      </c>
      <c r="G427" t="s">
        <v>1735</v>
      </c>
      <c r="H427">
        <v>0</v>
      </c>
      <c r="I427">
        <v>0</v>
      </c>
      <c r="J427">
        <v>0</v>
      </c>
      <c r="K427" t="s">
        <v>1736</v>
      </c>
      <c r="Q427">
        <v>136</v>
      </c>
    </row>
    <row r="428" spans="1:17" x14ac:dyDescent="0.25">
      <c r="A428">
        <v>5725619</v>
      </c>
      <c r="B428" t="s">
        <v>1737</v>
      </c>
      <c r="C428" t="s">
        <v>1713</v>
      </c>
      <c r="D428" t="s">
        <v>1738</v>
      </c>
      <c r="E428">
        <v>5</v>
      </c>
      <c r="F428" s="1">
        <v>42605</v>
      </c>
      <c r="G428" t="s">
        <v>1739</v>
      </c>
      <c r="H428">
        <v>0</v>
      </c>
      <c r="I428">
        <v>0</v>
      </c>
      <c r="J428">
        <v>1</v>
      </c>
      <c r="K428" t="s">
        <v>1740</v>
      </c>
      <c r="Q428">
        <v>98</v>
      </c>
    </row>
    <row r="429" spans="1:17" x14ac:dyDescent="0.25">
      <c r="A429">
        <v>5725630</v>
      </c>
      <c r="B429" t="s">
        <v>1741</v>
      </c>
      <c r="C429" t="s">
        <v>1713</v>
      </c>
      <c r="D429" t="s">
        <v>1742</v>
      </c>
      <c r="E429">
        <v>5</v>
      </c>
      <c r="F429" s="1">
        <v>42773</v>
      </c>
      <c r="G429" t="s">
        <v>1743</v>
      </c>
      <c r="H429">
        <v>1</v>
      </c>
      <c r="I429">
        <v>0</v>
      </c>
      <c r="J429">
        <v>0</v>
      </c>
      <c r="K429" t="s">
        <v>1744</v>
      </c>
      <c r="Q429">
        <v>66</v>
      </c>
    </row>
    <row r="430" spans="1:17" x14ac:dyDescent="0.25">
      <c r="A430">
        <v>5725588</v>
      </c>
      <c r="B430" t="s">
        <v>1745</v>
      </c>
      <c r="C430" t="s">
        <v>1713</v>
      </c>
      <c r="D430" t="s">
        <v>1746</v>
      </c>
      <c r="E430">
        <v>5</v>
      </c>
      <c r="F430" s="1">
        <v>43009</v>
      </c>
      <c r="G430" t="s">
        <v>1747</v>
      </c>
      <c r="H430">
        <v>0</v>
      </c>
      <c r="I430">
        <v>0</v>
      </c>
      <c r="J430">
        <v>0</v>
      </c>
      <c r="K430" t="s">
        <v>1748</v>
      </c>
      <c r="Q430">
        <v>19</v>
      </c>
    </row>
    <row r="431" spans="1:17" x14ac:dyDescent="0.25">
      <c r="A431">
        <v>5725631</v>
      </c>
      <c r="B431" t="s">
        <v>1749</v>
      </c>
      <c r="C431" t="s">
        <v>1713</v>
      </c>
      <c r="D431" t="s">
        <v>1750</v>
      </c>
      <c r="E431">
        <v>5</v>
      </c>
      <c r="F431" s="1">
        <v>43066</v>
      </c>
      <c r="G431" t="s">
        <v>1751</v>
      </c>
      <c r="H431">
        <v>1</v>
      </c>
      <c r="I431">
        <v>0</v>
      </c>
      <c r="J431">
        <v>0</v>
      </c>
      <c r="K431" t="s">
        <v>1752</v>
      </c>
      <c r="Q431">
        <v>110</v>
      </c>
    </row>
    <row r="432" spans="1:17" x14ac:dyDescent="0.25">
      <c r="A432">
        <v>3199804</v>
      </c>
      <c r="B432" t="s">
        <v>1753</v>
      </c>
      <c r="C432" t="s">
        <v>1754</v>
      </c>
      <c r="D432" t="s">
        <v>1755</v>
      </c>
      <c r="E432">
        <v>4</v>
      </c>
      <c r="F432" s="1">
        <v>40096</v>
      </c>
      <c r="G432" t="s">
        <v>1756</v>
      </c>
      <c r="H432">
        <v>2</v>
      </c>
      <c r="I432">
        <v>0</v>
      </c>
      <c r="J432">
        <v>1</v>
      </c>
      <c r="K432" t="s">
        <v>1757</v>
      </c>
      <c r="Q432">
        <v>137</v>
      </c>
    </row>
    <row r="433" spans="1:17" x14ac:dyDescent="0.25">
      <c r="A433">
        <v>3199833</v>
      </c>
      <c r="B433" t="s">
        <v>1758</v>
      </c>
      <c r="C433" t="s">
        <v>1754</v>
      </c>
      <c r="D433" t="s">
        <v>1759</v>
      </c>
      <c r="E433">
        <v>4</v>
      </c>
      <c r="F433" s="1">
        <v>40096</v>
      </c>
      <c r="G433" t="s">
        <v>1760</v>
      </c>
      <c r="H433">
        <v>0</v>
      </c>
      <c r="I433">
        <v>0</v>
      </c>
      <c r="J433">
        <v>0</v>
      </c>
      <c r="K433" t="s">
        <v>1761</v>
      </c>
      <c r="Q433">
        <v>96</v>
      </c>
    </row>
    <row r="434" spans="1:17" x14ac:dyDescent="0.25">
      <c r="A434">
        <v>3199828</v>
      </c>
      <c r="B434" t="s">
        <v>1762</v>
      </c>
      <c r="C434" t="s">
        <v>1754</v>
      </c>
      <c r="D434" t="s">
        <v>1763</v>
      </c>
      <c r="E434">
        <v>4</v>
      </c>
      <c r="F434" s="1">
        <v>40177</v>
      </c>
      <c r="G434" t="s">
        <v>1764</v>
      </c>
      <c r="H434">
        <v>19</v>
      </c>
      <c r="I434">
        <v>1</v>
      </c>
      <c r="J434">
        <v>7</v>
      </c>
      <c r="K434" t="s">
        <v>1765</v>
      </c>
      <c r="Q434">
        <v>312</v>
      </c>
    </row>
    <row r="435" spans="1:17" x14ac:dyDescent="0.25">
      <c r="A435">
        <v>3199831</v>
      </c>
      <c r="B435" t="s">
        <v>1766</v>
      </c>
      <c r="C435" t="s">
        <v>1754</v>
      </c>
      <c r="D435" t="s">
        <v>1767</v>
      </c>
      <c r="E435">
        <v>4</v>
      </c>
      <c r="F435" s="1">
        <v>40188</v>
      </c>
      <c r="G435" t="s">
        <v>1768</v>
      </c>
      <c r="H435">
        <v>2</v>
      </c>
      <c r="I435">
        <v>0</v>
      </c>
      <c r="J435">
        <v>0</v>
      </c>
      <c r="K435" t="s">
        <v>1769</v>
      </c>
      <c r="Q435">
        <v>91</v>
      </c>
    </row>
    <row r="436" spans="1:17" x14ac:dyDescent="0.25">
      <c r="A436">
        <v>3199806</v>
      </c>
      <c r="B436" t="s">
        <v>1770</v>
      </c>
      <c r="C436" t="s">
        <v>1754</v>
      </c>
      <c r="D436" t="s">
        <v>1771</v>
      </c>
      <c r="E436">
        <v>5</v>
      </c>
      <c r="F436" s="1">
        <v>40225</v>
      </c>
      <c r="G436" t="s">
        <v>1772</v>
      </c>
      <c r="H436">
        <v>1</v>
      </c>
      <c r="I436">
        <v>3</v>
      </c>
      <c r="J436">
        <v>1</v>
      </c>
      <c r="K436" t="s">
        <v>1773</v>
      </c>
      <c r="Q436">
        <v>235</v>
      </c>
    </row>
    <row r="437" spans="1:17" x14ac:dyDescent="0.25">
      <c r="A437">
        <v>3199793</v>
      </c>
      <c r="B437" t="s">
        <v>1774</v>
      </c>
      <c r="C437" t="s">
        <v>1754</v>
      </c>
      <c r="D437" t="s">
        <v>1775</v>
      </c>
      <c r="E437">
        <v>4</v>
      </c>
      <c r="F437" s="1">
        <v>40225</v>
      </c>
      <c r="G437" t="s">
        <v>1776</v>
      </c>
      <c r="H437">
        <v>5</v>
      </c>
      <c r="I437">
        <v>1</v>
      </c>
      <c r="J437">
        <v>0</v>
      </c>
      <c r="K437" t="s">
        <v>1777</v>
      </c>
      <c r="Q437">
        <v>217</v>
      </c>
    </row>
    <row r="438" spans="1:17" x14ac:dyDescent="0.25">
      <c r="A438">
        <v>3199791</v>
      </c>
      <c r="B438" t="s">
        <v>1778</v>
      </c>
      <c r="C438" t="s">
        <v>1754</v>
      </c>
      <c r="D438" t="s">
        <v>1779</v>
      </c>
      <c r="E438">
        <v>3</v>
      </c>
      <c r="F438" s="1">
        <v>40226</v>
      </c>
      <c r="G438" t="s">
        <v>1780</v>
      </c>
      <c r="H438">
        <v>2</v>
      </c>
      <c r="I438">
        <v>1</v>
      </c>
      <c r="J438">
        <v>1</v>
      </c>
      <c r="K438" t="s">
        <v>1781</v>
      </c>
      <c r="Q438">
        <v>417</v>
      </c>
    </row>
    <row r="439" spans="1:17" x14ac:dyDescent="0.25">
      <c r="A439">
        <v>3199787</v>
      </c>
      <c r="B439" t="s">
        <v>1782</v>
      </c>
      <c r="C439" t="s">
        <v>1754</v>
      </c>
      <c r="D439" t="s">
        <v>1783</v>
      </c>
      <c r="E439">
        <v>2</v>
      </c>
      <c r="F439" s="1">
        <v>40231</v>
      </c>
      <c r="G439" t="s">
        <v>1784</v>
      </c>
      <c r="H439">
        <v>2</v>
      </c>
      <c r="I439">
        <v>1</v>
      </c>
      <c r="J439">
        <v>2</v>
      </c>
      <c r="K439" t="s">
        <v>1785</v>
      </c>
      <c r="Q439">
        <v>170</v>
      </c>
    </row>
    <row r="440" spans="1:17" x14ac:dyDescent="0.25">
      <c r="A440">
        <v>3199809</v>
      </c>
      <c r="B440" t="s">
        <v>1786</v>
      </c>
      <c r="C440" t="s">
        <v>1754</v>
      </c>
      <c r="D440" t="s">
        <v>1787</v>
      </c>
      <c r="E440">
        <v>5</v>
      </c>
      <c r="F440" s="1">
        <v>42506</v>
      </c>
      <c r="G440" t="s">
        <v>1788</v>
      </c>
      <c r="H440">
        <v>3</v>
      </c>
      <c r="I440">
        <v>0</v>
      </c>
      <c r="J440">
        <v>0</v>
      </c>
      <c r="K440" t="s">
        <v>1789</v>
      </c>
      <c r="Q440">
        <v>42</v>
      </c>
    </row>
    <row r="441" spans="1:17" x14ac:dyDescent="0.25">
      <c r="A441">
        <v>3199814</v>
      </c>
      <c r="B441" t="s">
        <v>1790</v>
      </c>
      <c r="C441" t="s">
        <v>1754</v>
      </c>
      <c r="D441" t="s">
        <v>1791</v>
      </c>
      <c r="E441">
        <v>3</v>
      </c>
      <c r="F441" s="1">
        <v>42903</v>
      </c>
      <c r="G441" t="s">
        <v>1792</v>
      </c>
      <c r="H441">
        <v>3</v>
      </c>
      <c r="I441">
        <v>2</v>
      </c>
      <c r="J441">
        <v>0</v>
      </c>
      <c r="K441" t="s">
        <v>1793</v>
      </c>
      <c r="Q441">
        <v>339</v>
      </c>
    </row>
    <row r="442" spans="1:17" x14ac:dyDescent="0.25">
      <c r="A442">
        <v>2460426</v>
      </c>
      <c r="B442" t="s">
        <v>1794</v>
      </c>
      <c r="C442" t="s">
        <v>1795</v>
      </c>
      <c r="D442" t="s">
        <v>1796</v>
      </c>
      <c r="E442">
        <v>4</v>
      </c>
      <c r="F442" s="1">
        <v>39913</v>
      </c>
      <c r="G442" t="s">
        <v>1797</v>
      </c>
      <c r="H442">
        <v>3</v>
      </c>
      <c r="I442">
        <v>2</v>
      </c>
      <c r="J442">
        <v>2</v>
      </c>
      <c r="K442" t="s">
        <v>1798</v>
      </c>
      <c r="Q442">
        <v>103</v>
      </c>
    </row>
    <row r="443" spans="1:17" x14ac:dyDescent="0.25">
      <c r="A443">
        <v>2460423</v>
      </c>
      <c r="B443" t="s">
        <v>1799</v>
      </c>
      <c r="C443" t="s">
        <v>1795</v>
      </c>
      <c r="D443" t="s">
        <v>1800</v>
      </c>
      <c r="E443">
        <v>5</v>
      </c>
      <c r="F443" s="1">
        <v>40008</v>
      </c>
      <c r="G443" t="s">
        <v>1801</v>
      </c>
      <c r="H443">
        <v>9</v>
      </c>
      <c r="I443">
        <v>4</v>
      </c>
      <c r="J443">
        <v>7</v>
      </c>
      <c r="K443" t="s">
        <v>1802</v>
      </c>
      <c r="Q443">
        <v>34</v>
      </c>
    </row>
    <row r="444" spans="1:17" x14ac:dyDescent="0.25">
      <c r="A444">
        <v>2430411</v>
      </c>
      <c r="B444" t="s">
        <v>1803</v>
      </c>
      <c r="C444" t="s">
        <v>1795</v>
      </c>
      <c r="D444" t="s">
        <v>1804</v>
      </c>
      <c r="E444">
        <v>4</v>
      </c>
      <c r="F444" s="1">
        <v>40065</v>
      </c>
      <c r="G444" t="s">
        <v>1805</v>
      </c>
      <c r="H444">
        <v>28</v>
      </c>
      <c r="I444">
        <v>57</v>
      </c>
      <c r="J444">
        <v>51</v>
      </c>
      <c r="K444" t="s">
        <v>1806</v>
      </c>
      <c r="Q444">
        <v>162</v>
      </c>
    </row>
    <row r="445" spans="1:17" x14ac:dyDescent="0.25">
      <c r="A445">
        <v>2430400</v>
      </c>
      <c r="B445" t="s">
        <v>1807</v>
      </c>
      <c r="C445" t="s">
        <v>1795</v>
      </c>
      <c r="D445" t="s">
        <v>1808</v>
      </c>
      <c r="E445">
        <v>4</v>
      </c>
      <c r="F445" s="1">
        <v>40576</v>
      </c>
      <c r="G445" t="s">
        <v>1809</v>
      </c>
      <c r="H445">
        <v>6</v>
      </c>
      <c r="I445">
        <v>8</v>
      </c>
      <c r="J445">
        <v>7</v>
      </c>
      <c r="K445" t="s">
        <v>1810</v>
      </c>
      <c r="Q445">
        <v>112</v>
      </c>
    </row>
    <row r="446" spans="1:17" x14ac:dyDescent="0.25">
      <c r="A446">
        <v>2460421</v>
      </c>
      <c r="B446" t="s">
        <v>1811</v>
      </c>
      <c r="C446" t="s">
        <v>1795</v>
      </c>
      <c r="D446" t="s">
        <v>1812</v>
      </c>
      <c r="E446">
        <v>5</v>
      </c>
      <c r="F446" s="1">
        <v>41680</v>
      </c>
      <c r="G446" t="s">
        <v>1813</v>
      </c>
      <c r="H446">
        <v>14</v>
      </c>
      <c r="I446">
        <v>12</v>
      </c>
      <c r="J446">
        <v>14</v>
      </c>
      <c r="K446" t="s">
        <v>1814</v>
      </c>
      <c r="Q446">
        <v>42</v>
      </c>
    </row>
    <row r="447" spans="1:17" x14ac:dyDescent="0.25">
      <c r="A447">
        <v>2460406</v>
      </c>
      <c r="B447" t="s">
        <v>1815</v>
      </c>
      <c r="C447" t="s">
        <v>1795</v>
      </c>
      <c r="D447" t="s">
        <v>1816</v>
      </c>
      <c r="E447">
        <v>5</v>
      </c>
      <c r="F447" s="1">
        <v>41683</v>
      </c>
      <c r="G447" t="s">
        <v>1817</v>
      </c>
      <c r="H447">
        <v>4</v>
      </c>
      <c r="I447">
        <v>7</v>
      </c>
      <c r="J447">
        <v>4</v>
      </c>
      <c r="K447" t="s">
        <v>1818</v>
      </c>
      <c r="Q447">
        <v>55</v>
      </c>
    </row>
    <row r="448" spans="1:17" x14ac:dyDescent="0.25">
      <c r="A448">
        <v>2460408</v>
      </c>
      <c r="B448" t="s">
        <v>1819</v>
      </c>
      <c r="C448" t="s">
        <v>1795</v>
      </c>
      <c r="D448" t="s">
        <v>1820</v>
      </c>
      <c r="E448">
        <v>5</v>
      </c>
      <c r="F448" s="1">
        <v>41702</v>
      </c>
      <c r="G448" t="s">
        <v>1821</v>
      </c>
      <c r="H448">
        <v>5</v>
      </c>
      <c r="I448">
        <v>11</v>
      </c>
      <c r="J448">
        <v>5</v>
      </c>
      <c r="K448" t="s">
        <v>1822</v>
      </c>
      <c r="Q448">
        <v>271</v>
      </c>
    </row>
    <row r="449" spans="1:17" x14ac:dyDescent="0.25">
      <c r="A449">
        <v>2430408</v>
      </c>
      <c r="B449" t="s">
        <v>1823</v>
      </c>
      <c r="C449" t="s">
        <v>1795</v>
      </c>
      <c r="D449" t="s">
        <v>1824</v>
      </c>
      <c r="E449">
        <v>5</v>
      </c>
      <c r="F449" s="1">
        <v>41885</v>
      </c>
      <c r="G449" t="s">
        <v>1825</v>
      </c>
      <c r="H449">
        <v>4</v>
      </c>
      <c r="I449">
        <v>1</v>
      </c>
      <c r="J449">
        <v>2</v>
      </c>
      <c r="K449" t="s">
        <v>1826</v>
      </c>
      <c r="Q449">
        <v>106</v>
      </c>
    </row>
    <row r="450" spans="1:17" x14ac:dyDescent="0.25">
      <c r="A450">
        <v>2430401</v>
      </c>
      <c r="B450" t="s">
        <v>1827</v>
      </c>
      <c r="C450" t="s">
        <v>1795</v>
      </c>
      <c r="D450" t="s">
        <v>1828</v>
      </c>
      <c r="E450">
        <v>5</v>
      </c>
      <c r="F450" s="1">
        <v>42891</v>
      </c>
      <c r="G450" t="s">
        <v>1829</v>
      </c>
      <c r="H450">
        <v>3</v>
      </c>
      <c r="I450">
        <v>0</v>
      </c>
      <c r="J450">
        <v>2</v>
      </c>
      <c r="K450" t="s">
        <v>1830</v>
      </c>
      <c r="Q450">
        <v>41</v>
      </c>
    </row>
    <row r="451" spans="1:17" x14ac:dyDescent="0.25">
      <c r="A451">
        <v>2460425</v>
      </c>
      <c r="B451" t="s">
        <v>1831</v>
      </c>
      <c r="C451" t="s">
        <v>1795</v>
      </c>
      <c r="D451" t="s">
        <v>1832</v>
      </c>
      <c r="E451">
        <v>5</v>
      </c>
      <c r="F451" s="1">
        <v>42993</v>
      </c>
      <c r="G451" t="s">
        <v>1833</v>
      </c>
      <c r="H451">
        <v>7</v>
      </c>
      <c r="I451">
        <v>0</v>
      </c>
      <c r="J451">
        <v>3</v>
      </c>
      <c r="K451" t="s">
        <v>1834</v>
      </c>
      <c r="Q451">
        <v>64</v>
      </c>
    </row>
    <row r="452" spans="1:17" x14ac:dyDescent="0.25">
      <c r="A452">
        <v>5773323</v>
      </c>
      <c r="B452" t="s">
        <v>1835</v>
      </c>
      <c r="C452" t="s">
        <v>1836</v>
      </c>
      <c r="D452" t="s">
        <v>1837</v>
      </c>
      <c r="E452">
        <v>5</v>
      </c>
      <c r="F452" s="1">
        <v>40113</v>
      </c>
      <c r="G452" t="s">
        <v>1838</v>
      </c>
      <c r="H452">
        <v>1</v>
      </c>
      <c r="I452">
        <v>0</v>
      </c>
      <c r="J452">
        <v>0</v>
      </c>
      <c r="K452" t="s">
        <v>1839</v>
      </c>
      <c r="Q452">
        <v>44</v>
      </c>
    </row>
    <row r="453" spans="1:17" x14ac:dyDescent="0.25">
      <c r="A453">
        <v>5773327</v>
      </c>
      <c r="B453" t="s">
        <v>1840</v>
      </c>
      <c r="C453" t="s">
        <v>1836</v>
      </c>
      <c r="D453" t="s">
        <v>1841</v>
      </c>
      <c r="E453">
        <v>5</v>
      </c>
      <c r="F453" s="1">
        <v>40700</v>
      </c>
      <c r="G453" t="s">
        <v>1842</v>
      </c>
      <c r="H453">
        <v>1</v>
      </c>
      <c r="I453">
        <v>0</v>
      </c>
      <c r="J453">
        <v>0</v>
      </c>
      <c r="K453" t="s">
        <v>1843</v>
      </c>
      <c r="Q453">
        <v>43</v>
      </c>
    </row>
    <row r="454" spans="1:17" x14ac:dyDescent="0.25">
      <c r="A454">
        <v>5773325</v>
      </c>
      <c r="B454" t="s">
        <v>1844</v>
      </c>
      <c r="C454" t="s">
        <v>1836</v>
      </c>
      <c r="D454" t="s">
        <v>1845</v>
      </c>
      <c r="E454">
        <v>5</v>
      </c>
      <c r="F454" s="1">
        <v>40862</v>
      </c>
      <c r="G454" t="s">
        <v>1846</v>
      </c>
      <c r="H454">
        <v>0</v>
      </c>
      <c r="I454">
        <v>0</v>
      </c>
      <c r="J454">
        <v>0</v>
      </c>
      <c r="K454" t="s">
        <v>1847</v>
      </c>
      <c r="Q454">
        <v>20</v>
      </c>
    </row>
    <row r="455" spans="1:17" x14ac:dyDescent="0.25">
      <c r="A455">
        <v>5773328</v>
      </c>
      <c r="B455" t="s">
        <v>1848</v>
      </c>
      <c r="C455" t="s">
        <v>1836</v>
      </c>
      <c r="D455" t="s">
        <v>836</v>
      </c>
      <c r="E455">
        <v>5</v>
      </c>
      <c r="F455" s="1">
        <v>41255</v>
      </c>
      <c r="G455" t="s">
        <v>1849</v>
      </c>
      <c r="H455">
        <v>0</v>
      </c>
      <c r="I455">
        <v>0</v>
      </c>
      <c r="J455">
        <v>0</v>
      </c>
      <c r="K455" t="s">
        <v>1850</v>
      </c>
      <c r="Q455">
        <v>67</v>
      </c>
    </row>
    <row r="456" spans="1:17" x14ac:dyDescent="0.25">
      <c r="A456">
        <v>5773334</v>
      </c>
      <c r="B456" t="s">
        <v>1851</v>
      </c>
      <c r="C456" t="s">
        <v>1836</v>
      </c>
      <c r="D456" t="e">
        <f>-Le6cwbZL4tDZwNHwipfKg</f>
        <v>#NAME?</v>
      </c>
      <c r="E456">
        <v>4</v>
      </c>
      <c r="F456" s="1">
        <v>41255</v>
      </c>
      <c r="G456" t="s">
        <v>1852</v>
      </c>
      <c r="H456">
        <v>1</v>
      </c>
      <c r="I456">
        <v>0</v>
      </c>
      <c r="J456">
        <v>0</v>
      </c>
      <c r="K456" t="s">
        <v>1853</v>
      </c>
      <c r="Q456">
        <v>34</v>
      </c>
    </row>
    <row r="457" spans="1:17" x14ac:dyDescent="0.25">
      <c r="A457">
        <v>5773360</v>
      </c>
      <c r="B457" t="s">
        <v>1854</v>
      </c>
      <c r="C457" t="s">
        <v>1836</v>
      </c>
      <c r="D457" t="s">
        <v>1855</v>
      </c>
      <c r="E457">
        <v>4</v>
      </c>
      <c r="F457" s="1">
        <v>41291</v>
      </c>
      <c r="G457" t="s">
        <v>1856</v>
      </c>
      <c r="H457">
        <v>0</v>
      </c>
      <c r="I457">
        <v>1</v>
      </c>
      <c r="J457">
        <v>0</v>
      </c>
      <c r="K457" t="s">
        <v>1857</v>
      </c>
      <c r="Q457">
        <v>14</v>
      </c>
    </row>
    <row r="458" spans="1:17" x14ac:dyDescent="0.25">
      <c r="A458">
        <v>5773348</v>
      </c>
      <c r="B458" t="s">
        <v>1858</v>
      </c>
      <c r="C458" t="s">
        <v>1836</v>
      </c>
      <c r="D458" t="s">
        <v>1859</v>
      </c>
      <c r="E458">
        <v>4</v>
      </c>
      <c r="F458" s="1">
        <v>41291</v>
      </c>
      <c r="G458" t="s">
        <v>1860</v>
      </c>
      <c r="H458">
        <v>1</v>
      </c>
      <c r="I458">
        <v>0</v>
      </c>
      <c r="J458">
        <v>0</v>
      </c>
      <c r="K458" t="s">
        <v>1861</v>
      </c>
      <c r="Q458">
        <v>43</v>
      </c>
    </row>
    <row r="459" spans="1:17" x14ac:dyDescent="0.25">
      <c r="A459">
        <v>5773371</v>
      </c>
      <c r="B459" t="s">
        <v>1862</v>
      </c>
      <c r="C459" t="s">
        <v>1836</v>
      </c>
      <c r="D459" t="s">
        <v>1863</v>
      </c>
      <c r="E459">
        <v>4</v>
      </c>
      <c r="F459" s="1">
        <v>41534</v>
      </c>
      <c r="G459" t="s">
        <v>1864</v>
      </c>
      <c r="H459">
        <v>1</v>
      </c>
      <c r="I459">
        <v>0</v>
      </c>
      <c r="J459">
        <v>0</v>
      </c>
      <c r="K459" t="s">
        <v>1865</v>
      </c>
      <c r="Q459">
        <v>12</v>
      </c>
    </row>
    <row r="460" spans="1:17" x14ac:dyDescent="0.25">
      <c r="A460">
        <v>5773364</v>
      </c>
      <c r="B460" t="s">
        <v>1866</v>
      </c>
      <c r="C460" t="s">
        <v>1836</v>
      </c>
      <c r="D460" t="s">
        <v>1867</v>
      </c>
      <c r="E460">
        <v>5</v>
      </c>
      <c r="F460" s="1">
        <v>41849</v>
      </c>
      <c r="G460" t="s">
        <v>1868</v>
      </c>
      <c r="H460">
        <v>1</v>
      </c>
      <c r="I460">
        <v>0</v>
      </c>
      <c r="J460">
        <v>0</v>
      </c>
      <c r="K460" t="s">
        <v>1869</v>
      </c>
      <c r="Q460">
        <v>33</v>
      </c>
    </row>
    <row r="461" spans="1:17" x14ac:dyDescent="0.25">
      <c r="A461">
        <v>5773338</v>
      </c>
      <c r="B461" t="s">
        <v>1870</v>
      </c>
      <c r="C461" t="s">
        <v>1836</v>
      </c>
      <c r="D461" t="s">
        <v>1871</v>
      </c>
      <c r="E461">
        <v>3</v>
      </c>
      <c r="F461" s="1">
        <v>41849</v>
      </c>
      <c r="G461" t="s">
        <v>1872</v>
      </c>
      <c r="H461">
        <v>2</v>
      </c>
      <c r="I461">
        <v>0</v>
      </c>
      <c r="J461">
        <v>0</v>
      </c>
      <c r="K461" t="s">
        <v>1873</v>
      </c>
      <c r="Q461">
        <v>24</v>
      </c>
    </row>
    <row r="462" spans="1:17" x14ac:dyDescent="0.25">
      <c r="A462">
        <v>3065614</v>
      </c>
      <c r="B462" t="s">
        <v>1874</v>
      </c>
      <c r="C462" t="s">
        <v>1875</v>
      </c>
      <c r="D462" t="s">
        <v>1876</v>
      </c>
      <c r="E462">
        <v>1</v>
      </c>
      <c r="F462" s="1">
        <v>40602</v>
      </c>
      <c r="G462" t="s">
        <v>1877</v>
      </c>
      <c r="H462">
        <v>2</v>
      </c>
      <c r="I462">
        <v>2</v>
      </c>
      <c r="J462">
        <v>1</v>
      </c>
      <c r="K462" t="s">
        <v>1878</v>
      </c>
      <c r="Q462">
        <v>151</v>
      </c>
    </row>
    <row r="463" spans="1:17" x14ac:dyDescent="0.25">
      <c r="A463">
        <v>3065588</v>
      </c>
      <c r="B463" t="s">
        <v>1879</v>
      </c>
      <c r="C463" t="s">
        <v>1875</v>
      </c>
      <c r="D463" t="s">
        <v>1880</v>
      </c>
      <c r="E463">
        <v>3</v>
      </c>
      <c r="F463" s="1">
        <v>40753</v>
      </c>
      <c r="G463" t="s">
        <v>1881</v>
      </c>
      <c r="H463">
        <v>1</v>
      </c>
      <c r="I463">
        <v>1</v>
      </c>
      <c r="J463">
        <v>1</v>
      </c>
      <c r="K463" t="s">
        <v>1882</v>
      </c>
      <c r="Q463">
        <v>37</v>
      </c>
    </row>
    <row r="464" spans="1:17" x14ac:dyDescent="0.25">
      <c r="A464">
        <v>3065607</v>
      </c>
      <c r="B464" t="s">
        <v>1883</v>
      </c>
      <c r="C464" t="s">
        <v>1875</v>
      </c>
      <c r="D464" t="s">
        <v>1884</v>
      </c>
      <c r="E464">
        <v>1</v>
      </c>
      <c r="F464" s="1">
        <v>40757</v>
      </c>
      <c r="G464" t="s">
        <v>1885</v>
      </c>
      <c r="H464">
        <v>3</v>
      </c>
      <c r="I464">
        <v>3</v>
      </c>
      <c r="J464">
        <v>1</v>
      </c>
      <c r="K464" t="s">
        <v>1886</v>
      </c>
      <c r="Q464">
        <v>146</v>
      </c>
    </row>
    <row r="465" spans="1:17" x14ac:dyDescent="0.25">
      <c r="A465">
        <v>3065583</v>
      </c>
      <c r="B465" t="s">
        <v>1887</v>
      </c>
      <c r="C465" t="s">
        <v>1875</v>
      </c>
      <c r="D465" t="s">
        <v>836</v>
      </c>
      <c r="E465">
        <v>5</v>
      </c>
      <c r="F465" s="1">
        <v>41165</v>
      </c>
      <c r="G465" t="s">
        <v>1888</v>
      </c>
      <c r="H465">
        <v>12</v>
      </c>
      <c r="I465">
        <v>4</v>
      </c>
      <c r="J465">
        <v>4</v>
      </c>
      <c r="K465" t="s">
        <v>1889</v>
      </c>
      <c r="Q465">
        <v>492</v>
      </c>
    </row>
    <row r="466" spans="1:17" x14ac:dyDescent="0.25">
      <c r="A466">
        <v>3065562</v>
      </c>
      <c r="B466" t="s">
        <v>1890</v>
      </c>
      <c r="C466" t="s">
        <v>1875</v>
      </c>
      <c r="D466" t="s">
        <v>223</v>
      </c>
      <c r="E466">
        <v>4</v>
      </c>
      <c r="F466" s="1">
        <v>41517</v>
      </c>
      <c r="G466" t="s">
        <v>1891</v>
      </c>
      <c r="H466">
        <v>3</v>
      </c>
      <c r="I466">
        <v>1</v>
      </c>
      <c r="J466">
        <v>1</v>
      </c>
      <c r="K466" t="s">
        <v>1892</v>
      </c>
      <c r="Q466">
        <v>107</v>
      </c>
    </row>
    <row r="467" spans="1:17" x14ac:dyDescent="0.25">
      <c r="A467">
        <v>3065564</v>
      </c>
      <c r="B467" t="s">
        <v>1893</v>
      </c>
      <c r="C467" t="s">
        <v>1875</v>
      </c>
      <c r="D467" t="s">
        <v>1894</v>
      </c>
      <c r="E467">
        <v>4</v>
      </c>
      <c r="F467" s="1">
        <v>41589</v>
      </c>
      <c r="G467" t="s">
        <v>1895</v>
      </c>
      <c r="H467">
        <v>2</v>
      </c>
      <c r="I467">
        <v>2</v>
      </c>
      <c r="J467">
        <v>2</v>
      </c>
      <c r="K467" t="s">
        <v>1896</v>
      </c>
      <c r="Q467">
        <v>96</v>
      </c>
    </row>
    <row r="468" spans="1:17" x14ac:dyDescent="0.25">
      <c r="A468">
        <v>3065616</v>
      </c>
      <c r="B468" t="s">
        <v>1897</v>
      </c>
      <c r="C468" t="s">
        <v>1875</v>
      </c>
      <c r="D468" t="s">
        <v>1898</v>
      </c>
      <c r="E468">
        <v>3</v>
      </c>
      <c r="F468" s="1">
        <v>41675</v>
      </c>
      <c r="G468" t="s">
        <v>1899</v>
      </c>
      <c r="H468">
        <v>3</v>
      </c>
      <c r="I468">
        <v>1</v>
      </c>
      <c r="J468">
        <v>1</v>
      </c>
      <c r="K468" t="s">
        <v>1900</v>
      </c>
      <c r="Q468">
        <v>84</v>
      </c>
    </row>
    <row r="469" spans="1:17" x14ac:dyDescent="0.25">
      <c r="A469">
        <v>3065649</v>
      </c>
      <c r="B469" t="s">
        <v>1901</v>
      </c>
      <c r="C469" t="s">
        <v>1875</v>
      </c>
      <c r="D469" t="s">
        <v>1902</v>
      </c>
      <c r="E469">
        <v>3</v>
      </c>
      <c r="F469" s="1">
        <v>41812</v>
      </c>
      <c r="G469" t="s">
        <v>1903</v>
      </c>
      <c r="H469">
        <v>1</v>
      </c>
      <c r="I469">
        <v>1</v>
      </c>
      <c r="J469">
        <v>1</v>
      </c>
      <c r="K469" t="s">
        <v>1904</v>
      </c>
      <c r="Q469">
        <v>73</v>
      </c>
    </row>
    <row r="470" spans="1:17" x14ac:dyDescent="0.25">
      <c r="A470">
        <v>3065629</v>
      </c>
      <c r="B470" t="s">
        <v>1905</v>
      </c>
      <c r="C470" t="s">
        <v>1875</v>
      </c>
      <c r="D470" t="s">
        <v>1906</v>
      </c>
      <c r="E470">
        <v>5</v>
      </c>
      <c r="F470" s="1">
        <v>43081</v>
      </c>
      <c r="G470" t="s">
        <v>1907</v>
      </c>
      <c r="H470">
        <v>0</v>
      </c>
      <c r="I470">
        <v>0</v>
      </c>
      <c r="J470">
        <v>0</v>
      </c>
      <c r="K470" t="s">
        <v>1908</v>
      </c>
      <c r="Q470">
        <v>136</v>
      </c>
    </row>
    <row r="471" spans="1:17" x14ac:dyDescent="0.25">
      <c r="A471">
        <v>3065625</v>
      </c>
      <c r="B471" t="s">
        <v>1909</v>
      </c>
      <c r="C471" t="s">
        <v>1875</v>
      </c>
      <c r="D471" t="s">
        <v>1910</v>
      </c>
      <c r="E471">
        <v>1</v>
      </c>
      <c r="F471" s="1">
        <v>43176</v>
      </c>
      <c r="G471" t="s">
        <v>1911</v>
      </c>
      <c r="H471">
        <v>3</v>
      </c>
      <c r="I471">
        <v>4</v>
      </c>
      <c r="J471">
        <v>2</v>
      </c>
      <c r="K471" t="s">
        <v>1912</v>
      </c>
      <c r="Q471">
        <v>96</v>
      </c>
    </row>
    <row r="472" spans="1:17" x14ac:dyDescent="0.25">
      <c r="A472">
        <v>5098041</v>
      </c>
      <c r="B472" t="s">
        <v>1913</v>
      </c>
      <c r="C472" t="s">
        <v>1914</v>
      </c>
      <c r="D472" t="s">
        <v>1915</v>
      </c>
      <c r="E472">
        <v>4</v>
      </c>
      <c r="F472" s="1">
        <v>42670</v>
      </c>
      <c r="G472" t="s">
        <v>1916</v>
      </c>
      <c r="H472">
        <v>0</v>
      </c>
      <c r="I472">
        <v>0</v>
      </c>
      <c r="J472">
        <v>0</v>
      </c>
      <c r="K472" t="s">
        <v>1917</v>
      </c>
      <c r="Q472">
        <v>17</v>
      </c>
    </row>
    <row r="473" spans="1:17" x14ac:dyDescent="0.25">
      <c r="A473">
        <v>5098009</v>
      </c>
      <c r="B473" t="s">
        <v>1918</v>
      </c>
      <c r="C473" t="s">
        <v>1914</v>
      </c>
      <c r="D473" t="s">
        <v>1919</v>
      </c>
      <c r="E473">
        <v>1</v>
      </c>
      <c r="F473" s="1">
        <v>42670</v>
      </c>
      <c r="G473" t="s">
        <v>1920</v>
      </c>
      <c r="H473">
        <v>0</v>
      </c>
      <c r="I473">
        <v>0</v>
      </c>
      <c r="J473">
        <v>0</v>
      </c>
      <c r="K473" t="s">
        <v>1921</v>
      </c>
      <c r="Q473">
        <v>37</v>
      </c>
    </row>
    <row r="474" spans="1:17" x14ac:dyDescent="0.25">
      <c r="A474">
        <v>5098016</v>
      </c>
      <c r="B474" t="s">
        <v>1922</v>
      </c>
      <c r="C474" t="s">
        <v>1914</v>
      </c>
      <c r="D474" t="s">
        <v>1923</v>
      </c>
      <c r="E474">
        <v>5</v>
      </c>
      <c r="F474" s="1">
        <v>42704</v>
      </c>
      <c r="G474" t="s">
        <v>1924</v>
      </c>
      <c r="H474">
        <v>0</v>
      </c>
      <c r="I474">
        <v>0</v>
      </c>
      <c r="J474">
        <v>0</v>
      </c>
      <c r="K474" t="s">
        <v>1925</v>
      </c>
      <c r="Q474">
        <v>66</v>
      </c>
    </row>
    <row r="475" spans="1:17" x14ac:dyDescent="0.25">
      <c r="A475">
        <v>5097985</v>
      </c>
      <c r="B475" t="s">
        <v>1926</v>
      </c>
      <c r="C475" t="s">
        <v>1914</v>
      </c>
      <c r="D475" t="s">
        <v>1927</v>
      </c>
      <c r="E475">
        <v>5</v>
      </c>
      <c r="F475" s="1">
        <v>42704</v>
      </c>
      <c r="G475" t="s">
        <v>1928</v>
      </c>
      <c r="H475">
        <v>0</v>
      </c>
      <c r="I475">
        <v>0</v>
      </c>
      <c r="J475">
        <v>0</v>
      </c>
      <c r="K475" t="s">
        <v>1929</v>
      </c>
      <c r="Q475">
        <v>96</v>
      </c>
    </row>
    <row r="476" spans="1:17" x14ac:dyDescent="0.25">
      <c r="A476">
        <v>5098048</v>
      </c>
      <c r="B476" t="s">
        <v>1930</v>
      </c>
      <c r="C476" t="s">
        <v>1914</v>
      </c>
      <c r="D476" t="s">
        <v>1931</v>
      </c>
      <c r="E476">
        <v>5</v>
      </c>
      <c r="F476" s="1">
        <v>42704</v>
      </c>
      <c r="G476" t="s">
        <v>1932</v>
      </c>
      <c r="H476">
        <v>0</v>
      </c>
      <c r="I476">
        <v>0</v>
      </c>
      <c r="J476">
        <v>0</v>
      </c>
      <c r="K476" t="s">
        <v>1933</v>
      </c>
      <c r="Q476">
        <v>23</v>
      </c>
    </row>
    <row r="477" spans="1:17" x14ac:dyDescent="0.25">
      <c r="A477">
        <v>5097990</v>
      </c>
      <c r="B477" t="s">
        <v>1934</v>
      </c>
      <c r="C477" t="s">
        <v>1914</v>
      </c>
      <c r="D477" t="s">
        <v>1935</v>
      </c>
      <c r="E477">
        <v>4</v>
      </c>
      <c r="F477" s="1">
        <v>42746</v>
      </c>
      <c r="G477" t="s">
        <v>1936</v>
      </c>
      <c r="H477">
        <v>1</v>
      </c>
      <c r="I477">
        <v>0</v>
      </c>
      <c r="J477">
        <v>0</v>
      </c>
      <c r="K477" t="s">
        <v>1937</v>
      </c>
      <c r="Q477">
        <v>92</v>
      </c>
    </row>
    <row r="478" spans="1:17" x14ac:dyDescent="0.25">
      <c r="A478">
        <v>5098035</v>
      </c>
      <c r="B478" t="s">
        <v>1938</v>
      </c>
      <c r="C478" t="s">
        <v>1914</v>
      </c>
      <c r="D478" t="s">
        <v>1939</v>
      </c>
      <c r="E478">
        <v>5</v>
      </c>
      <c r="F478" s="1">
        <v>42746</v>
      </c>
      <c r="G478" t="s">
        <v>1940</v>
      </c>
      <c r="H478">
        <v>2</v>
      </c>
      <c r="I478">
        <v>1</v>
      </c>
      <c r="J478">
        <v>0</v>
      </c>
      <c r="K478" t="s">
        <v>1941</v>
      </c>
      <c r="Q478">
        <v>126</v>
      </c>
    </row>
    <row r="479" spans="1:17" x14ac:dyDescent="0.25">
      <c r="A479">
        <v>5098028</v>
      </c>
      <c r="B479" t="s">
        <v>1942</v>
      </c>
      <c r="C479" t="s">
        <v>1914</v>
      </c>
      <c r="D479" t="s">
        <v>1943</v>
      </c>
      <c r="E479">
        <v>1</v>
      </c>
      <c r="F479" s="1">
        <v>42780</v>
      </c>
      <c r="G479" t="s">
        <v>1944</v>
      </c>
      <c r="H479">
        <v>0</v>
      </c>
      <c r="I479">
        <v>0</v>
      </c>
      <c r="J479">
        <v>0</v>
      </c>
      <c r="K479" t="s">
        <v>1945</v>
      </c>
      <c r="Q479">
        <v>36</v>
      </c>
    </row>
    <row r="480" spans="1:17" x14ac:dyDescent="0.25">
      <c r="A480">
        <v>5097986</v>
      </c>
      <c r="B480" t="s">
        <v>1946</v>
      </c>
      <c r="C480" t="s">
        <v>1914</v>
      </c>
      <c r="D480" t="s">
        <v>1947</v>
      </c>
      <c r="E480">
        <v>1</v>
      </c>
      <c r="F480" s="1">
        <v>42868</v>
      </c>
      <c r="G480" t="s">
        <v>1948</v>
      </c>
      <c r="H480">
        <v>6</v>
      </c>
      <c r="I480">
        <v>3</v>
      </c>
      <c r="J480">
        <v>0</v>
      </c>
      <c r="K480" t="s">
        <v>1949</v>
      </c>
      <c r="L480" s="2"/>
      <c r="Q480">
        <v>116</v>
      </c>
    </row>
    <row r="481" spans="1:17" x14ac:dyDescent="0.25">
      <c r="A481">
        <v>5097988</v>
      </c>
      <c r="B481" t="s">
        <v>1950</v>
      </c>
      <c r="C481" t="s">
        <v>1914</v>
      </c>
      <c r="D481" t="s">
        <v>1951</v>
      </c>
      <c r="E481">
        <v>4</v>
      </c>
      <c r="F481" s="1">
        <v>43066</v>
      </c>
      <c r="G481" t="s">
        <v>1952</v>
      </c>
      <c r="H481">
        <v>0</v>
      </c>
      <c r="I481">
        <v>0</v>
      </c>
      <c r="J481">
        <v>0</v>
      </c>
      <c r="K481" t="s">
        <v>1953</v>
      </c>
      <c r="Q481">
        <v>129</v>
      </c>
    </row>
    <row r="482" spans="1:17" x14ac:dyDescent="0.25">
      <c r="A482">
        <v>4643048</v>
      </c>
      <c r="B482" t="s">
        <v>1954</v>
      </c>
      <c r="C482" t="s">
        <v>1955</v>
      </c>
      <c r="D482" t="s">
        <v>1956</v>
      </c>
      <c r="E482">
        <v>5</v>
      </c>
      <c r="F482" s="1">
        <v>39841</v>
      </c>
      <c r="G482" t="s">
        <v>1957</v>
      </c>
      <c r="H482">
        <v>3</v>
      </c>
      <c r="I482">
        <v>0</v>
      </c>
      <c r="J482">
        <v>0</v>
      </c>
      <c r="K482" t="s">
        <v>1958</v>
      </c>
      <c r="Q482">
        <v>16</v>
      </c>
    </row>
    <row r="483" spans="1:17" x14ac:dyDescent="0.25">
      <c r="A483">
        <v>4643034</v>
      </c>
      <c r="B483" t="s">
        <v>1959</v>
      </c>
      <c r="C483" t="s">
        <v>1955</v>
      </c>
      <c r="D483" t="s">
        <v>1960</v>
      </c>
      <c r="E483">
        <v>3</v>
      </c>
      <c r="F483" s="1">
        <v>39909</v>
      </c>
      <c r="G483" t="s">
        <v>1961</v>
      </c>
      <c r="H483">
        <v>0</v>
      </c>
      <c r="I483">
        <v>0</v>
      </c>
      <c r="J483">
        <v>0</v>
      </c>
      <c r="K483" t="s">
        <v>1962</v>
      </c>
      <c r="Q483">
        <v>27</v>
      </c>
    </row>
    <row r="484" spans="1:17" x14ac:dyDescent="0.25">
      <c r="A484">
        <v>4643055</v>
      </c>
      <c r="B484" t="s">
        <v>1963</v>
      </c>
      <c r="C484" t="s">
        <v>1955</v>
      </c>
      <c r="D484" t="s">
        <v>1964</v>
      </c>
      <c r="E484">
        <v>5</v>
      </c>
      <c r="F484" s="1">
        <v>39909</v>
      </c>
      <c r="G484" t="s">
        <v>1965</v>
      </c>
      <c r="H484">
        <v>0</v>
      </c>
      <c r="I484">
        <v>0</v>
      </c>
      <c r="J484">
        <v>0</v>
      </c>
      <c r="K484" t="s">
        <v>1966</v>
      </c>
      <c r="Q484">
        <v>41</v>
      </c>
    </row>
    <row r="485" spans="1:17" x14ac:dyDescent="0.25">
      <c r="A485">
        <v>4643059</v>
      </c>
      <c r="B485" t="s">
        <v>1967</v>
      </c>
      <c r="C485" t="s">
        <v>1955</v>
      </c>
      <c r="D485" t="s">
        <v>1968</v>
      </c>
      <c r="E485">
        <v>4</v>
      </c>
      <c r="F485" s="1">
        <v>40145</v>
      </c>
      <c r="G485" t="s">
        <v>1969</v>
      </c>
      <c r="H485">
        <v>0</v>
      </c>
      <c r="I485">
        <v>0</v>
      </c>
      <c r="J485">
        <v>0</v>
      </c>
      <c r="K485" t="s">
        <v>1970</v>
      </c>
      <c r="Q485">
        <v>29</v>
      </c>
    </row>
    <row r="486" spans="1:17" x14ac:dyDescent="0.25">
      <c r="A486">
        <v>4643026</v>
      </c>
      <c r="B486" t="s">
        <v>1971</v>
      </c>
      <c r="C486" t="s">
        <v>1955</v>
      </c>
      <c r="D486" t="s">
        <v>1972</v>
      </c>
      <c r="E486">
        <v>5</v>
      </c>
      <c r="F486" s="1">
        <v>41510</v>
      </c>
      <c r="G486" t="s">
        <v>1973</v>
      </c>
      <c r="H486">
        <v>2</v>
      </c>
      <c r="I486">
        <v>0</v>
      </c>
      <c r="J486">
        <v>0</v>
      </c>
      <c r="K486" t="s">
        <v>1974</v>
      </c>
      <c r="Q486">
        <v>64</v>
      </c>
    </row>
    <row r="487" spans="1:17" x14ac:dyDescent="0.25">
      <c r="A487">
        <v>4643031</v>
      </c>
      <c r="B487" t="s">
        <v>1975</v>
      </c>
      <c r="C487" t="s">
        <v>1955</v>
      </c>
      <c r="D487" t="s">
        <v>1976</v>
      </c>
      <c r="E487">
        <v>5</v>
      </c>
      <c r="F487" s="1">
        <v>42381</v>
      </c>
      <c r="G487" t="s">
        <v>1977</v>
      </c>
      <c r="H487">
        <v>0</v>
      </c>
      <c r="I487">
        <v>0</v>
      </c>
      <c r="J487">
        <v>0</v>
      </c>
      <c r="K487" t="s">
        <v>1978</v>
      </c>
      <c r="Q487">
        <v>79</v>
      </c>
    </row>
    <row r="488" spans="1:17" x14ac:dyDescent="0.25">
      <c r="A488">
        <v>4643040</v>
      </c>
      <c r="B488" t="s">
        <v>1979</v>
      </c>
      <c r="C488" t="s">
        <v>1955</v>
      </c>
      <c r="D488" t="s">
        <v>1980</v>
      </c>
      <c r="E488">
        <v>4</v>
      </c>
      <c r="F488" s="1">
        <v>42554</v>
      </c>
      <c r="G488" t="s">
        <v>1981</v>
      </c>
      <c r="H488">
        <v>0</v>
      </c>
      <c r="I488">
        <v>0</v>
      </c>
      <c r="J488">
        <v>0</v>
      </c>
      <c r="K488" t="s">
        <v>1982</v>
      </c>
      <c r="Q488">
        <v>34</v>
      </c>
    </row>
    <row r="489" spans="1:17" x14ac:dyDescent="0.25">
      <c r="A489">
        <v>4643028</v>
      </c>
      <c r="B489" t="s">
        <v>1983</v>
      </c>
      <c r="C489" t="s">
        <v>1955</v>
      </c>
      <c r="D489" t="s">
        <v>1984</v>
      </c>
      <c r="E489">
        <v>4</v>
      </c>
      <c r="F489" s="1">
        <v>42943</v>
      </c>
      <c r="G489" t="s">
        <v>1985</v>
      </c>
      <c r="H489">
        <v>0</v>
      </c>
      <c r="I489">
        <v>0</v>
      </c>
      <c r="J489">
        <v>1</v>
      </c>
      <c r="K489" t="s">
        <v>1986</v>
      </c>
      <c r="Q489">
        <v>50</v>
      </c>
    </row>
    <row r="490" spans="1:17" x14ac:dyDescent="0.25">
      <c r="A490">
        <v>4643047</v>
      </c>
      <c r="B490" t="s">
        <v>1987</v>
      </c>
      <c r="C490" t="s">
        <v>1955</v>
      </c>
      <c r="D490" t="s">
        <v>1988</v>
      </c>
      <c r="E490">
        <v>4</v>
      </c>
      <c r="F490" s="1">
        <v>42980</v>
      </c>
      <c r="G490" t="s">
        <v>1989</v>
      </c>
      <c r="H490">
        <v>0</v>
      </c>
      <c r="I490">
        <v>0</v>
      </c>
      <c r="J490">
        <v>0</v>
      </c>
      <c r="K490" t="s">
        <v>1990</v>
      </c>
      <c r="Q490">
        <v>89</v>
      </c>
    </row>
    <row r="491" spans="1:17" x14ac:dyDescent="0.25">
      <c r="A491">
        <v>4643027</v>
      </c>
      <c r="B491" t="s">
        <v>1991</v>
      </c>
      <c r="C491" t="s">
        <v>1955</v>
      </c>
      <c r="D491" t="s">
        <v>1992</v>
      </c>
      <c r="E491">
        <v>4</v>
      </c>
      <c r="F491" s="1">
        <v>43085</v>
      </c>
      <c r="G491" t="s">
        <v>1993</v>
      </c>
      <c r="H491">
        <v>3</v>
      </c>
      <c r="I491">
        <v>0</v>
      </c>
      <c r="J491">
        <v>0</v>
      </c>
      <c r="K491" t="s">
        <v>1994</v>
      </c>
      <c r="Q491">
        <v>122</v>
      </c>
    </row>
    <row r="492" spans="1:17" x14ac:dyDescent="0.25">
      <c r="A492">
        <v>2949034</v>
      </c>
      <c r="B492" t="s">
        <v>1995</v>
      </c>
      <c r="C492" t="s">
        <v>1996</v>
      </c>
      <c r="D492" t="s">
        <v>1997</v>
      </c>
      <c r="E492">
        <v>4</v>
      </c>
      <c r="F492" s="1">
        <v>40644</v>
      </c>
      <c r="G492" t="s">
        <v>1998</v>
      </c>
      <c r="H492">
        <v>1</v>
      </c>
      <c r="I492">
        <v>0</v>
      </c>
      <c r="J492">
        <v>1</v>
      </c>
      <c r="K492" t="s">
        <v>1999</v>
      </c>
      <c r="Q492">
        <v>123</v>
      </c>
    </row>
    <row r="493" spans="1:17" x14ac:dyDescent="0.25">
      <c r="A493">
        <v>2949010</v>
      </c>
      <c r="B493" t="s">
        <v>2000</v>
      </c>
      <c r="C493" t="s">
        <v>1996</v>
      </c>
      <c r="D493" t="s">
        <v>2001</v>
      </c>
      <c r="E493">
        <v>4</v>
      </c>
      <c r="F493" s="1">
        <v>40793</v>
      </c>
      <c r="G493" t="s">
        <v>2002</v>
      </c>
      <c r="H493">
        <v>1</v>
      </c>
      <c r="I493">
        <v>0</v>
      </c>
      <c r="J493">
        <v>2</v>
      </c>
      <c r="K493" t="s">
        <v>2003</v>
      </c>
      <c r="Q493">
        <v>137</v>
      </c>
    </row>
    <row r="494" spans="1:17" x14ac:dyDescent="0.25">
      <c r="A494">
        <v>2949079</v>
      </c>
      <c r="B494" t="s">
        <v>2004</v>
      </c>
      <c r="C494" t="s">
        <v>1996</v>
      </c>
      <c r="D494" t="s">
        <v>2005</v>
      </c>
      <c r="E494">
        <v>5</v>
      </c>
      <c r="F494" s="1">
        <v>41229</v>
      </c>
      <c r="G494" t="s">
        <v>2006</v>
      </c>
      <c r="H494">
        <v>5</v>
      </c>
      <c r="I494">
        <v>1</v>
      </c>
      <c r="J494">
        <v>3</v>
      </c>
      <c r="K494" t="s">
        <v>2007</v>
      </c>
      <c r="Q494">
        <v>541</v>
      </c>
    </row>
    <row r="495" spans="1:17" x14ac:dyDescent="0.25">
      <c r="A495">
        <v>2949071</v>
      </c>
      <c r="B495" t="s">
        <v>2008</v>
      </c>
      <c r="C495" t="s">
        <v>1996</v>
      </c>
      <c r="D495" t="s">
        <v>2009</v>
      </c>
      <c r="E495">
        <v>3</v>
      </c>
      <c r="F495" s="1">
        <v>41237</v>
      </c>
      <c r="G495" t="s">
        <v>2010</v>
      </c>
      <c r="H495">
        <v>10</v>
      </c>
      <c r="I495">
        <v>3</v>
      </c>
      <c r="J495">
        <v>4</v>
      </c>
      <c r="K495" t="s">
        <v>2011</v>
      </c>
      <c r="Q495">
        <v>401</v>
      </c>
    </row>
    <row r="496" spans="1:17" x14ac:dyDescent="0.25">
      <c r="A496">
        <v>2949057</v>
      </c>
      <c r="B496" t="e">
        <f>-DCjitWokg1lXRj693h9OQ</f>
        <v>#NAME?</v>
      </c>
      <c r="C496" t="s">
        <v>1996</v>
      </c>
      <c r="D496" t="s">
        <v>2012</v>
      </c>
      <c r="E496">
        <v>2</v>
      </c>
      <c r="F496" s="1">
        <v>41493</v>
      </c>
      <c r="G496" t="s">
        <v>2013</v>
      </c>
      <c r="H496">
        <v>12</v>
      </c>
      <c r="I496">
        <v>10</v>
      </c>
      <c r="J496">
        <v>7</v>
      </c>
      <c r="K496" t="s">
        <v>2014</v>
      </c>
      <c r="Q496">
        <v>574</v>
      </c>
    </row>
    <row r="497" spans="1:17" x14ac:dyDescent="0.25">
      <c r="A497">
        <v>2949066</v>
      </c>
      <c r="B497" t="s">
        <v>2015</v>
      </c>
      <c r="C497" t="s">
        <v>1996</v>
      </c>
      <c r="D497" t="s">
        <v>2016</v>
      </c>
      <c r="E497">
        <v>4</v>
      </c>
      <c r="F497" s="1">
        <v>41494</v>
      </c>
      <c r="G497" t="s">
        <v>2017</v>
      </c>
      <c r="H497">
        <v>6</v>
      </c>
      <c r="I497">
        <v>0</v>
      </c>
      <c r="J497">
        <v>5</v>
      </c>
      <c r="K497" t="s">
        <v>2018</v>
      </c>
      <c r="Q497">
        <v>18</v>
      </c>
    </row>
    <row r="498" spans="1:17" x14ac:dyDescent="0.25">
      <c r="A498">
        <v>2949004</v>
      </c>
      <c r="B498" t="s">
        <v>2019</v>
      </c>
      <c r="C498" t="s">
        <v>1996</v>
      </c>
      <c r="D498" t="s">
        <v>2020</v>
      </c>
      <c r="E498">
        <v>5</v>
      </c>
      <c r="F498" s="1">
        <v>41595</v>
      </c>
      <c r="G498" t="s">
        <v>2021</v>
      </c>
      <c r="H498">
        <v>4</v>
      </c>
      <c r="I498">
        <v>0</v>
      </c>
      <c r="J498">
        <v>6</v>
      </c>
      <c r="K498" t="s">
        <v>2022</v>
      </c>
      <c r="Q498">
        <v>535</v>
      </c>
    </row>
    <row r="499" spans="1:17" x14ac:dyDescent="0.25">
      <c r="A499">
        <v>2949039</v>
      </c>
      <c r="B499" t="s">
        <v>2023</v>
      </c>
      <c r="C499" t="s">
        <v>1996</v>
      </c>
      <c r="D499" t="s">
        <v>2024</v>
      </c>
      <c r="E499">
        <v>4</v>
      </c>
      <c r="F499" s="1">
        <v>41962</v>
      </c>
      <c r="G499" t="s">
        <v>2025</v>
      </c>
      <c r="H499">
        <v>7</v>
      </c>
      <c r="I499">
        <v>3</v>
      </c>
      <c r="J499">
        <v>8</v>
      </c>
      <c r="K499" t="s">
        <v>2026</v>
      </c>
      <c r="Q499">
        <v>186</v>
      </c>
    </row>
    <row r="500" spans="1:17" x14ac:dyDescent="0.25">
      <c r="A500">
        <v>2949094</v>
      </c>
      <c r="B500" t="s">
        <v>2027</v>
      </c>
      <c r="C500" t="s">
        <v>1996</v>
      </c>
      <c r="D500" t="s">
        <v>2028</v>
      </c>
      <c r="E500">
        <v>3</v>
      </c>
      <c r="F500" s="1">
        <v>41964</v>
      </c>
      <c r="G500" t="s">
        <v>2029</v>
      </c>
      <c r="H500">
        <v>6</v>
      </c>
      <c r="I500">
        <v>5</v>
      </c>
      <c r="J500">
        <v>4</v>
      </c>
      <c r="K500" t="s">
        <v>2030</v>
      </c>
      <c r="Q500">
        <v>233</v>
      </c>
    </row>
    <row r="501" spans="1:17" x14ac:dyDescent="0.25">
      <c r="A501">
        <v>2949078</v>
      </c>
      <c r="B501" t="s">
        <v>2031</v>
      </c>
      <c r="C501" t="s">
        <v>1996</v>
      </c>
      <c r="D501" t="s">
        <v>404</v>
      </c>
      <c r="E501">
        <v>4</v>
      </c>
      <c r="F501" s="1">
        <v>42166</v>
      </c>
      <c r="G501" t="s">
        <v>2032</v>
      </c>
      <c r="H501">
        <v>7</v>
      </c>
      <c r="I501">
        <v>5</v>
      </c>
      <c r="J501">
        <v>8</v>
      </c>
      <c r="K501" t="s">
        <v>2033</v>
      </c>
      <c r="Q501">
        <v>181</v>
      </c>
    </row>
    <row r="502" spans="1:17" x14ac:dyDescent="0.25">
      <c r="A502">
        <v>5434162</v>
      </c>
      <c r="B502" t="s">
        <v>2034</v>
      </c>
      <c r="C502" t="s">
        <v>2035</v>
      </c>
      <c r="D502" t="s">
        <v>2036</v>
      </c>
      <c r="E502">
        <v>5</v>
      </c>
      <c r="F502" s="1">
        <v>41438</v>
      </c>
      <c r="G502" t="s">
        <v>2037</v>
      </c>
      <c r="H502">
        <v>1</v>
      </c>
      <c r="I502">
        <v>1</v>
      </c>
      <c r="J502">
        <v>1</v>
      </c>
      <c r="K502" t="s">
        <v>2038</v>
      </c>
      <c r="Q502">
        <v>268</v>
      </c>
    </row>
    <row r="503" spans="1:17" x14ac:dyDescent="0.25">
      <c r="A503">
        <v>5434148</v>
      </c>
      <c r="B503" t="s">
        <v>2039</v>
      </c>
      <c r="C503" t="s">
        <v>2035</v>
      </c>
      <c r="D503" t="s">
        <v>2040</v>
      </c>
      <c r="E503">
        <v>5</v>
      </c>
      <c r="F503" s="1">
        <v>41703</v>
      </c>
      <c r="G503" t="s">
        <v>2041</v>
      </c>
      <c r="H503">
        <v>1</v>
      </c>
      <c r="I503">
        <v>0</v>
      </c>
      <c r="J503">
        <v>0</v>
      </c>
      <c r="K503" t="s">
        <v>2042</v>
      </c>
      <c r="Q503">
        <v>66</v>
      </c>
    </row>
    <row r="504" spans="1:17" x14ac:dyDescent="0.25">
      <c r="A504">
        <v>5434178</v>
      </c>
      <c r="B504" t="s">
        <v>2043</v>
      </c>
      <c r="C504" t="s">
        <v>2035</v>
      </c>
      <c r="D504" t="s">
        <v>2044</v>
      </c>
      <c r="E504">
        <v>1</v>
      </c>
      <c r="F504" s="1">
        <v>41721</v>
      </c>
      <c r="G504" t="s">
        <v>2045</v>
      </c>
      <c r="H504">
        <v>1</v>
      </c>
      <c r="I504">
        <v>0</v>
      </c>
      <c r="J504">
        <v>0</v>
      </c>
      <c r="K504" t="s">
        <v>2046</v>
      </c>
      <c r="Q504">
        <v>271</v>
      </c>
    </row>
    <row r="505" spans="1:17" x14ac:dyDescent="0.25">
      <c r="A505">
        <v>5434154</v>
      </c>
      <c r="B505" t="s">
        <v>2047</v>
      </c>
      <c r="C505" t="s">
        <v>2035</v>
      </c>
      <c r="D505" t="s">
        <v>2048</v>
      </c>
      <c r="E505">
        <v>5</v>
      </c>
      <c r="F505" s="1">
        <v>42104</v>
      </c>
      <c r="G505" t="s">
        <v>2049</v>
      </c>
      <c r="H505">
        <v>2</v>
      </c>
      <c r="I505">
        <v>0</v>
      </c>
      <c r="J505">
        <v>0</v>
      </c>
      <c r="K505" t="s">
        <v>2050</v>
      </c>
      <c r="Q505">
        <v>121</v>
      </c>
    </row>
    <row r="506" spans="1:17" x14ac:dyDescent="0.25">
      <c r="A506">
        <v>5434160</v>
      </c>
      <c r="B506" t="s">
        <v>2051</v>
      </c>
      <c r="C506" t="s">
        <v>2035</v>
      </c>
      <c r="D506" t="s">
        <v>2052</v>
      </c>
      <c r="E506">
        <v>5</v>
      </c>
      <c r="F506" s="1">
        <v>42206</v>
      </c>
      <c r="G506" t="s">
        <v>2053</v>
      </c>
      <c r="H506">
        <v>1</v>
      </c>
      <c r="I506">
        <v>0</v>
      </c>
      <c r="J506">
        <v>1</v>
      </c>
      <c r="K506" t="s">
        <v>2054</v>
      </c>
      <c r="Q506">
        <v>117</v>
      </c>
    </row>
    <row r="507" spans="1:17" x14ac:dyDescent="0.25">
      <c r="A507">
        <v>5434171</v>
      </c>
      <c r="B507" t="s">
        <v>2055</v>
      </c>
      <c r="C507" t="s">
        <v>2035</v>
      </c>
      <c r="D507" t="s">
        <v>2056</v>
      </c>
      <c r="E507">
        <v>5</v>
      </c>
      <c r="F507" s="1">
        <v>42494</v>
      </c>
      <c r="G507" t="s">
        <v>2057</v>
      </c>
      <c r="H507">
        <v>6</v>
      </c>
      <c r="I507">
        <v>0</v>
      </c>
      <c r="J507">
        <v>3</v>
      </c>
      <c r="K507" t="s">
        <v>2058</v>
      </c>
      <c r="Q507">
        <v>352</v>
      </c>
    </row>
    <row r="508" spans="1:17" x14ac:dyDescent="0.25">
      <c r="A508">
        <v>5434156</v>
      </c>
      <c r="B508" t="s">
        <v>2059</v>
      </c>
      <c r="C508" t="s">
        <v>2035</v>
      </c>
      <c r="D508" t="s">
        <v>2060</v>
      </c>
      <c r="E508">
        <v>1</v>
      </c>
      <c r="F508" s="1">
        <v>42752</v>
      </c>
      <c r="G508" t="s">
        <v>2061</v>
      </c>
      <c r="H508">
        <v>1</v>
      </c>
      <c r="I508">
        <v>0</v>
      </c>
      <c r="J508">
        <v>0</v>
      </c>
      <c r="K508" t="s">
        <v>2062</v>
      </c>
      <c r="Q508">
        <v>377</v>
      </c>
    </row>
    <row r="509" spans="1:17" x14ac:dyDescent="0.25">
      <c r="A509">
        <v>5434163</v>
      </c>
      <c r="B509" t="s">
        <v>2063</v>
      </c>
      <c r="C509" t="s">
        <v>2035</v>
      </c>
      <c r="D509" t="s">
        <v>2064</v>
      </c>
      <c r="E509">
        <v>2</v>
      </c>
      <c r="F509" s="1">
        <v>42783</v>
      </c>
      <c r="G509" t="s">
        <v>2065</v>
      </c>
      <c r="H509">
        <v>0</v>
      </c>
      <c r="I509">
        <v>0</v>
      </c>
      <c r="J509">
        <v>0</v>
      </c>
      <c r="K509" t="s">
        <v>2066</v>
      </c>
      <c r="Q509">
        <v>160</v>
      </c>
    </row>
    <row r="510" spans="1:17" x14ac:dyDescent="0.25">
      <c r="A510">
        <v>5434167</v>
      </c>
      <c r="B510" t="s">
        <v>2067</v>
      </c>
      <c r="C510" t="s">
        <v>2035</v>
      </c>
      <c r="D510" t="s">
        <v>2068</v>
      </c>
      <c r="E510">
        <v>1</v>
      </c>
      <c r="F510" s="1">
        <v>42851</v>
      </c>
      <c r="G510" t="s">
        <v>2069</v>
      </c>
      <c r="H510">
        <v>0</v>
      </c>
      <c r="I510">
        <v>0</v>
      </c>
      <c r="J510">
        <v>1</v>
      </c>
      <c r="K510" t="s">
        <v>2070</v>
      </c>
      <c r="Q510">
        <v>228</v>
      </c>
    </row>
    <row r="511" spans="1:17" x14ac:dyDescent="0.25">
      <c r="A511">
        <v>5434168</v>
      </c>
      <c r="B511" t="s">
        <v>2071</v>
      </c>
      <c r="C511" t="s">
        <v>2035</v>
      </c>
      <c r="D511" t="s">
        <v>2072</v>
      </c>
      <c r="E511">
        <v>3</v>
      </c>
      <c r="F511" s="1">
        <v>43181</v>
      </c>
      <c r="G511" t="s">
        <v>2073</v>
      </c>
      <c r="H511">
        <v>0</v>
      </c>
      <c r="I511">
        <v>0</v>
      </c>
      <c r="J511">
        <v>0</v>
      </c>
      <c r="K511" t="s">
        <v>2074</v>
      </c>
      <c r="Q511">
        <v>28</v>
      </c>
    </row>
    <row r="512" spans="1:17" x14ac:dyDescent="0.25">
      <c r="A512">
        <v>5133342</v>
      </c>
      <c r="B512" t="s">
        <v>2075</v>
      </c>
      <c r="C512" t="s">
        <v>2076</v>
      </c>
      <c r="D512" t="s">
        <v>2077</v>
      </c>
      <c r="E512">
        <v>5</v>
      </c>
      <c r="F512" s="1">
        <v>42084</v>
      </c>
      <c r="G512" t="s">
        <v>2078</v>
      </c>
      <c r="H512">
        <v>2</v>
      </c>
      <c r="I512">
        <v>0</v>
      </c>
      <c r="J512">
        <v>1</v>
      </c>
      <c r="K512" t="s">
        <v>2079</v>
      </c>
      <c r="Q512">
        <v>27</v>
      </c>
    </row>
    <row r="513" spans="1:17" x14ac:dyDescent="0.25">
      <c r="A513">
        <v>5133331</v>
      </c>
      <c r="B513" t="s">
        <v>2080</v>
      </c>
      <c r="C513" t="s">
        <v>2076</v>
      </c>
      <c r="D513" t="s">
        <v>2081</v>
      </c>
      <c r="E513">
        <v>4</v>
      </c>
      <c r="F513" s="1">
        <v>42084</v>
      </c>
      <c r="G513" t="s">
        <v>2082</v>
      </c>
      <c r="H513">
        <v>1</v>
      </c>
      <c r="I513">
        <v>0</v>
      </c>
      <c r="J513">
        <v>0</v>
      </c>
      <c r="K513" t="s">
        <v>2083</v>
      </c>
      <c r="Q513">
        <v>38</v>
      </c>
    </row>
    <row r="514" spans="1:17" x14ac:dyDescent="0.25">
      <c r="A514">
        <v>5133340</v>
      </c>
      <c r="B514" t="s">
        <v>2084</v>
      </c>
      <c r="C514" t="s">
        <v>2076</v>
      </c>
      <c r="D514" t="s">
        <v>2085</v>
      </c>
      <c r="E514">
        <v>5</v>
      </c>
      <c r="F514" s="1">
        <v>42089</v>
      </c>
      <c r="G514" t="s">
        <v>2086</v>
      </c>
      <c r="H514">
        <v>1</v>
      </c>
      <c r="I514">
        <v>0</v>
      </c>
      <c r="J514">
        <v>0</v>
      </c>
      <c r="K514" t="s">
        <v>2087</v>
      </c>
      <c r="Q514">
        <v>29</v>
      </c>
    </row>
    <row r="515" spans="1:17" x14ac:dyDescent="0.25">
      <c r="A515">
        <v>5133354</v>
      </c>
      <c r="B515" t="s">
        <v>2088</v>
      </c>
      <c r="C515" t="s">
        <v>2076</v>
      </c>
      <c r="D515" t="s">
        <v>2089</v>
      </c>
      <c r="E515">
        <v>4</v>
      </c>
      <c r="F515" s="1">
        <v>42156</v>
      </c>
      <c r="G515" t="s">
        <v>2090</v>
      </c>
      <c r="H515">
        <v>1</v>
      </c>
      <c r="I515">
        <v>0</v>
      </c>
      <c r="J515">
        <v>1</v>
      </c>
      <c r="K515" t="s">
        <v>2091</v>
      </c>
      <c r="Q515">
        <v>53</v>
      </c>
    </row>
    <row r="516" spans="1:17" x14ac:dyDescent="0.25">
      <c r="A516">
        <v>5133332</v>
      </c>
      <c r="B516" t="s">
        <v>2092</v>
      </c>
      <c r="C516" t="s">
        <v>2076</v>
      </c>
      <c r="D516" t="s">
        <v>2093</v>
      </c>
      <c r="E516">
        <v>4</v>
      </c>
      <c r="F516" s="1">
        <v>42267</v>
      </c>
      <c r="G516" t="s">
        <v>2094</v>
      </c>
      <c r="H516">
        <v>1</v>
      </c>
      <c r="I516">
        <v>0</v>
      </c>
      <c r="J516">
        <v>1</v>
      </c>
      <c r="K516" t="s">
        <v>2095</v>
      </c>
      <c r="Q516">
        <v>38</v>
      </c>
    </row>
    <row r="517" spans="1:17" x14ac:dyDescent="0.25">
      <c r="A517">
        <v>5133344</v>
      </c>
      <c r="B517" t="s">
        <v>2096</v>
      </c>
      <c r="C517" t="s">
        <v>2076</v>
      </c>
      <c r="D517" t="s">
        <v>2097</v>
      </c>
      <c r="E517">
        <v>3</v>
      </c>
      <c r="F517" s="1">
        <v>42267</v>
      </c>
      <c r="G517" t="s">
        <v>2098</v>
      </c>
      <c r="H517">
        <v>6</v>
      </c>
      <c r="I517">
        <v>2</v>
      </c>
      <c r="J517">
        <v>1</v>
      </c>
      <c r="K517" t="s">
        <v>2099</v>
      </c>
      <c r="Q517">
        <v>119</v>
      </c>
    </row>
    <row r="518" spans="1:17" x14ac:dyDescent="0.25">
      <c r="A518">
        <v>5133330</v>
      </c>
      <c r="B518" t="s">
        <v>2100</v>
      </c>
      <c r="C518" t="s">
        <v>2076</v>
      </c>
      <c r="D518" t="s">
        <v>2101</v>
      </c>
      <c r="E518">
        <v>4</v>
      </c>
      <c r="F518" s="1">
        <v>42320</v>
      </c>
      <c r="G518" t="s">
        <v>2102</v>
      </c>
      <c r="H518">
        <v>0</v>
      </c>
      <c r="I518">
        <v>1</v>
      </c>
      <c r="J518">
        <v>0</v>
      </c>
      <c r="K518" t="s">
        <v>2103</v>
      </c>
      <c r="Q518">
        <v>40</v>
      </c>
    </row>
    <row r="519" spans="1:17" x14ac:dyDescent="0.25">
      <c r="A519">
        <v>5133335</v>
      </c>
      <c r="B519" t="s">
        <v>2104</v>
      </c>
      <c r="C519" t="s">
        <v>2076</v>
      </c>
      <c r="D519" t="s">
        <v>2105</v>
      </c>
      <c r="E519">
        <v>2</v>
      </c>
      <c r="F519" s="1">
        <v>42479</v>
      </c>
      <c r="G519" t="s">
        <v>2106</v>
      </c>
      <c r="H519">
        <v>2</v>
      </c>
      <c r="I519">
        <v>1</v>
      </c>
      <c r="J519">
        <v>0</v>
      </c>
      <c r="K519" t="s">
        <v>2107</v>
      </c>
      <c r="Q519">
        <v>112</v>
      </c>
    </row>
    <row r="520" spans="1:17" x14ac:dyDescent="0.25">
      <c r="A520">
        <v>5133341</v>
      </c>
      <c r="B520" t="s">
        <v>2108</v>
      </c>
      <c r="C520" t="s">
        <v>2076</v>
      </c>
      <c r="D520" t="s">
        <v>2109</v>
      </c>
      <c r="E520">
        <v>4</v>
      </c>
      <c r="F520" s="1">
        <v>42611</v>
      </c>
      <c r="G520" t="s">
        <v>2110</v>
      </c>
      <c r="H520">
        <v>1</v>
      </c>
      <c r="I520">
        <v>0</v>
      </c>
      <c r="J520">
        <v>1</v>
      </c>
      <c r="K520" t="s">
        <v>2111</v>
      </c>
      <c r="Q520">
        <v>73</v>
      </c>
    </row>
    <row r="521" spans="1:17" x14ac:dyDescent="0.25">
      <c r="A521">
        <v>5133323</v>
      </c>
      <c r="B521" t="s">
        <v>2112</v>
      </c>
      <c r="C521" t="s">
        <v>2076</v>
      </c>
      <c r="D521" t="s">
        <v>2113</v>
      </c>
      <c r="E521">
        <v>2</v>
      </c>
      <c r="F521" s="1">
        <v>43261</v>
      </c>
      <c r="G521" t="s">
        <v>2114</v>
      </c>
      <c r="H521">
        <v>0</v>
      </c>
      <c r="I521">
        <v>0</v>
      </c>
      <c r="J521">
        <v>0</v>
      </c>
      <c r="K521" t="s">
        <v>2115</v>
      </c>
      <c r="Q521">
        <v>64</v>
      </c>
    </row>
    <row r="522" spans="1:17" x14ac:dyDescent="0.25">
      <c r="A522">
        <v>5840410</v>
      </c>
      <c r="B522" t="s">
        <v>2116</v>
      </c>
      <c r="C522" t="s">
        <v>2117</v>
      </c>
      <c r="D522" t="s">
        <v>2118</v>
      </c>
      <c r="E522">
        <v>2</v>
      </c>
      <c r="F522" s="1">
        <v>41248</v>
      </c>
      <c r="G522" t="s">
        <v>2119</v>
      </c>
      <c r="H522">
        <v>4</v>
      </c>
      <c r="I522">
        <v>1</v>
      </c>
      <c r="J522">
        <v>0</v>
      </c>
      <c r="K522" t="s">
        <v>2120</v>
      </c>
      <c r="Q522">
        <v>73</v>
      </c>
    </row>
    <row r="523" spans="1:17" x14ac:dyDescent="0.25">
      <c r="A523">
        <v>5840369</v>
      </c>
      <c r="B523" t="s">
        <v>2121</v>
      </c>
      <c r="C523" t="s">
        <v>2117</v>
      </c>
      <c r="D523" t="s">
        <v>2122</v>
      </c>
      <c r="E523">
        <v>5</v>
      </c>
      <c r="F523" s="1">
        <v>41281</v>
      </c>
      <c r="G523" t="s">
        <v>2123</v>
      </c>
      <c r="H523">
        <v>9</v>
      </c>
      <c r="I523">
        <v>9</v>
      </c>
      <c r="J523">
        <v>9</v>
      </c>
      <c r="K523" t="s">
        <v>2124</v>
      </c>
      <c r="Q523">
        <v>87</v>
      </c>
    </row>
    <row r="524" spans="1:17" x14ac:dyDescent="0.25">
      <c r="A524">
        <v>5840382</v>
      </c>
      <c r="B524" t="s">
        <v>2125</v>
      </c>
      <c r="C524" t="s">
        <v>2117</v>
      </c>
      <c r="D524" t="s">
        <v>2126</v>
      </c>
      <c r="E524">
        <v>5</v>
      </c>
      <c r="F524" s="1">
        <v>41281</v>
      </c>
      <c r="G524" t="s">
        <v>2127</v>
      </c>
      <c r="H524">
        <v>4</v>
      </c>
      <c r="I524">
        <v>1</v>
      </c>
      <c r="J524">
        <v>2</v>
      </c>
      <c r="K524" t="s">
        <v>2128</v>
      </c>
      <c r="Q524">
        <v>108</v>
      </c>
    </row>
    <row r="525" spans="1:17" x14ac:dyDescent="0.25">
      <c r="A525">
        <v>5840393</v>
      </c>
      <c r="B525" t="s">
        <v>2129</v>
      </c>
      <c r="C525" t="s">
        <v>2117</v>
      </c>
      <c r="D525" t="e">
        <f>-FLnsWAa4AGEW4NgE8Fqew</f>
        <v>#NAME?</v>
      </c>
      <c r="E525">
        <v>5</v>
      </c>
      <c r="F525" s="1">
        <v>41282</v>
      </c>
      <c r="G525" t="s">
        <v>2130</v>
      </c>
      <c r="H525">
        <v>0</v>
      </c>
      <c r="I525">
        <v>0</v>
      </c>
      <c r="J525">
        <v>2</v>
      </c>
      <c r="K525" t="s">
        <v>2131</v>
      </c>
      <c r="Q525">
        <v>40</v>
      </c>
    </row>
    <row r="526" spans="1:17" x14ac:dyDescent="0.25">
      <c r="A526">
        <v>5840378</v>
      </c>
      <c r="B526" t="s">
        <v>2132</v>
      </c>
      <c r="C526" t="s">
        <v>2117</v>
      </c>
      <c r="D526" t="s">
        <v>2133</v>
      </c>
      <c r="E526">
        <v>5</v>
      </c>
      <c r="F526" s="1">
        <v>41394</v>
      </c>
      <c r="G526" t="s">
        <v>2134</v>
      </c>
      <c r="H526">
        <v>0</v>
      </c>
      <c r="I526">
        <v>0</v>
      </c>
      <c r="J526">
        <v>0</v>
      </c>
      <c r="K526" t="s">
        <v>2135</v>
      </c>
      <c r="Q526">
        <v>76</v>
      </c>
    </row>
    <row r="527" spans="1:17" x14ac:dyDescent="0.25">
      <c r="A527">
        <v>5840383</v>
      </c>
      <c r="B527" t="s">
        <v>2136</v>
      </c>
      <c r="C527" t="s">
        <v>2117</v>
      </c>
      <c r="D527" t="s">
        <v>2137</v>
      </c>
      <c r="E527">
        <v>4</v>
      </c>
      <c r="F527" s="1">
        <v>41410</v>
      </c>
      <c r="G527" t="s">
        <v>2138</v>
      </c>
      <c r="H527">
        <v>2</v>
      </c>
      <c r="I527">
        <v>0</v>
      </c>
      <c r="J527">
        <v>1</v>
      </c>
      <c r="K527" t="s">
        <v>2139</v>
      </c>
      <c r="Q527">
        <v>30</v>
      </c>
    </row>
    <row r="528" spans="1:17" x14ac:dyDescent="0.25">
      <c r="A528">
        <v>5840376</v>
      </c>
      <c r="B528" t="s">
        <v>2140</v>
      </c>
      <c r="C528" t="s">
        <v>2117</v>
      </c>
      <c r="D528" t="s">
        <v>2141</v>
      </c>
      <c r="E528">
        <v>5</v>
      </c>
      <c r="F528" s="1">
        <v>41589</v>
      </c>
      <c r="G528" t="s">
        <v>2142</v>
      </c>
      <c r="H528">
        <v>1</v>
      </c>
      <c r="I528">
        <v>0</v>
      </c>
      <c r="J528">
        <v>0</v>
      </c>
      <c r="K528" t="s">
        <v>2143</v>
      </c>
      <c r="Q528">
        <v>94</v>
      </c>
    </row>
    <row r="529" spans="1:17" x14ac:dyDescent="0.25">
      <c r="A529">
        <v>5840416</v>
      </c>
      <c r="B529" t="s">
        <v>2144</v>
      </c>
      <c r="C529" t="s">
        <v>2117</v>
      </c>
      <c r="D529" t="s">
        <v>2145</v>
      </c>
      <c r="E529">
        <v>5</v>
      </c>
      <c r="F529" s="1">
        <v>42176</v>
      </c>
      <c r="G529" t="s">
        <v>2146</v>
      </c>
      <c r="H529">
        <v>0</v>
      </c>
      <c r="I529">
        <v>0</v>
      </c>
      <c r="J529">
        <v>0</v>
      </c>
      <c r="K529" t="s">
        <v>2147</v>
      </c>
      <c r="Q529">
        <v>117</v>
      </c>
    </row>
    <row r="530" spans="1:17" x14ac:dyDescent="0.25">
      <c r="A530">
        <v>5840388</v>
      </c>
      <c r="B530" t="s">
        <v>2148</v>
      </c>
      <c r="C530" t="s">
        <v>2117</v>
      </c>
      <c r="D530" t="s">
        <v>2149</v>
      </c>
      <c r="E530">
        <v>3</v>
      </c>
      <c r="F530" s="1">
        <v>42420</v>
      </c>
      <c r="G530" t="s">
        <v>2150</v>
      </c>
      <c r="H530">
        <v>4</v>
      </c>
      <c r="I530">
        <v>1</v>
      </c>
      <c r="J530">
        <v>1</v>
      </c>
      <c r="K530" t="s">
        <v>2151</v>
      </c>
      <c r="Q530">
        <v>108</v>
      </c>
    </row>
    <row r="531" spans="1:17" x14ac:dyDescent="0.25">
      <c r="A531">
        <v>5840387</v>
      </c>
      <c r="B531" t="s">
        <v>2152</v>
      </c>
      <c r="C531" t="s">
        <v>2117</v>
      </c>
      <c r="D531" t="s">
        <v>2153</v>
      </c>
      <c r="E531">
        <v>2</v>
      </c>
      <c r="F531" s="1">
        <v>42464</v>
      </c>
      <c r="G531" t="s">
        <v>2154</v>
      </c>
      <c r="H531">
        <v>5</v>
      </c>
      <c r="I531">
        <v>1</v>
      </c>
      <c r="J531">
        <v>1</v>
      </c>
      <c r="K531" t="s">
        <v>2155</v>
      </c>
      <c r="Q531">
        <v>198</v>
      </c>
    </row>
    <row r="532" spans="1:17" x14ac:dyDescent="0.25">
      <c r="A532">
        <v>4514857</v>
      </c>
      <c r="B532" t="s">
        <v>2156</v>
      </c>
      <c r="C532" t="s">
        <v>2157</v>
      </c>
      <c r="D532" t="s">
        <v>2158</v>
      </c>
      <c r="E532">
        <v>5</v>
      </c>
      <c r="F532" s="1">
        <v>39860</v>
      </c>
      <c r="G532" t="s">
        <v>2159</v>
      </c>
      <c r="H532">
        <v>8</v>
      </c>
      <c r="I532">
        <v>1</v>
      </c>
      <c r="J532">
        <v>2</v>
      </c>
      <c r="K532" t="s">
        <v>2160</v>
      </c>
      <c r="Q532">
        <v>112</v>
      </c>
    </row>
    <row r="533" spans="1:17" x14ac:dyDescent="0.25">
      <c r="A533">
        <v>4514832</v>
      </c>
      <c r="B533" t="s">
        <v>2161</v>
      </c>
      <c r="C533" t="s">
        <v>2157</v>
      </c>
      <c r="D533" t="s">
        <v>2162</v>
      </c>
      <c r="E533">
        <v>1</v>
      </c>
      <c r="F533" s="1">
        <v>40714</v>
      </c>
      <c r="G533" t="s">
        <v>2163</v>
      </c>
      <c r="H533">
        <v>3</v>
      </c>
      <c r="I533">
        <v>2</v>
      </c>
      <c r="J533">
        <v>1</v>
      </c>
      <c r="K533" t="s">
        <v>2164</v>
      </c>
      <c r="Q533">
        <v>489</v>
      </c>
    </row>
    <row r="534" spans="1:17" x14ac:dyDescent="0.25">
      <c r="A534">
        <v>4514840</v>
      </c>
      <c r="B534" t="s">
        <v>2165</v>
      </c>
      <c r="C534" t="s">
        <v>2157</v>
      </c>
      <c r="D534" t="s">
        <v>2166</v>
      </c>
      <c r="E534">
        <v>4</v>
      </c>
      <c r="F534" s="1">
        <v>41273</v>
      </c>
      <c r="G534" t="s">
        <v>2167</v>
      </c>
      <c r="H534">
        <v>0</v>
      </c>
      <c r="I534">
        <v>0</v>
      </c>
      <c r="J534">
        <v>0</v>
      </c>
      <c r="K534" t="s">
        <v>2168</v>
      </c>
      <c r="Q534">
        <v>174</v>
      </c>
    </row>
    <row r="535" spans="1:17" x14ac:dyDescent="0.25">
      <c r="A535">
        <v>4514199</v>
      </c>
      <c r="B535" t="s">
        <v>2169</v>
      </c>
      <c r="C535" t="s">
        <v>2157</v>
      </c>
      <c r="D535" t="s">
        <v>2170</v>
      </c>
      <c r="E535">
        <v>5</v>
      </c>
      <c r="F535" s="1">
        <v>42209</v>
      </c>
      <c r="G535" t="s">
        <v>2171</v>
      </c>
      <c r="H535">
        <v>3</v>
      </c>
      <c r="I535">
        <v>2</v>
      </c>
      <c r="J535">
        <v>1</v>
      </c>
      <c r="K535" t="s">
        <v>2172</v>
      </c>
      <c r="Q535">
        <v>191</v>
      </c>
    </row>
    <row r="536" spans="1:17" x14ac:dyDescent="0.25">
      <c r="A536">
        <v>4514873</v>
      </c>
      <c r="B536" t="s">
        <v>2173</v>
      </c>
      <c r="C536" t="s">
        <v>2157</v>
      </c>
      <c r="D536" t="s">
        <v>2174</v>
      </c>
      <c r="E536">
        <v>4</v>
      </c>
      <c r="F536" s="1">
        <v>42542</v>
      </c>
      <c r="G536" t="s">
        <v>2175</v>
      </c>
      <c r="H536">
        <v>1</v>
      </c>
      <c r="I536">
        <v>0</v>
      </c>
      <c r="J536">
        <v>1</v>
      </c>
      <c r="K536" t="s">
        <v>2176</v>
      </c>
      <c r="Q536">
        <v>136</v>
      </c>
    </row>
    <row r="537" spans="1:17" x14ac:dyDescent="0.25">
      <c r="A537">
        <v>4514847</v>
      </c>
      <c r="B537" t="s">
        <v>2177</v>
      </c>
      <c r="C537" t="s">
        <v>2157</v>
      </c>
      <c r="D537" t="s">
        <v>2178</v>
      </c>
      <c r="E537">
        <v>2</v>
      </c>
      <c r="F537" s="1">
        <v>42560</v>
      </c>
      <c r="G537" t="s">
        <v>2179</v>
      </c>
      <c r="H537">
        <v>2</v>
      </c>
      <c r="I537">
        <v>1</v>
      </c>
      <c r="J537">
        <v>1</v>
      </c>
      <c r="K537" t="s">
        <v>2180</v>
      </c>
      <c r="Q537">
        <v>115</v>
      </c>
    </row>
    <row r="538" spans="1:17" x14ac:dyDescent="0.25">
      <c r="A538">
        <v>4514874</v>
      </c>
      <c r="B538" t="s">
        <v>2181</v>
      </c>
      <c r="C538" t="s">
        <v>2157</v>
      </c>
      <c r="D538" t="s">
        <v>2182</v>
      </c>
      <c r="E538">
        <v>3</v>
      </c>
      <c r="F538" s="1">
        <v>42605</v>
      </c>
      <c r="G538" t="s">
        <v>2183</v>
      </c>
      <c r="H538">
        <v>3</v>
      </c>
      <c r="I538">
        <v>0</v>
      </c>
      <c r="J538">
        <v>0</v>
      </c>
      <c r="K538" t="s">
        <v>2184</v>
      </c>
      <c r="Q538">
        <v>172</v>
      </c>
    </row>
    <row r="539" spans="1:17" x14ac:dyDescent="0.25">
      <c r="A539">
        <v>4514834</v>
      </c>
      <c r="B539" t="s">
        <v>2185</v>
      </c>
      <c r="C539" t="s">
        <v>2157</v>
      </c>
      <c r="D539" t="s">
        <v>2186</v>
      </c>
      <c r="E539">
        <v>2</v>
      </c>
      <c r="F539" s="1">
        <v>42709</v>
      </c>
      <c r="G539" t="s">
        <v>2187</v>
      </c>
      <c r="H539">
        <v>0</v>
      </c>
      <c r="I539">
        <v>1</v>
      </c>
      <c r="J539">
        <v>0</v>
      </c>
      <c r="K539" t="s">
        <v>2188</v>
      </c>
      <c r="Q539">
        <v>218</v>
      </c>
    </row>
    <row r="540" spans="1:17" x14ac:dyDescent="0.25">
      <c r="A540">
        <v>4514867</v>
      </c>
      <c r="B540" t="s">
        <v>2189</v>
      </c>
      <c r="C540" t="s">
        <v>2157</v>
      </c>
      <c r="D540" t="s">
        <v>2190</v>
      </c>
      <c r="E540">
        <v>5</v>
      </c>
      <c r="F540" s="1">
        <v>42892</v>
      </c>
      <c r="G540" t="s">
        <v>2191</v>
      </c>
      <c r="H540">
        <v>0</v>
      </c>
      <c r="I540">
        <v>0</v>
      </c>
      <c r="J540">
        <v>0</v>
      </c>
      <c r="K540" t="s">
        <v>2192</v>
      </c>
      <c r="Q540">
        <v>88</v>
      </c>
    </row>
    <row r="541" spans="1:17" x14ac:dyDescent="0.25">
      <c r="A541">
        <v>4514845</v>
      </c>
      <c r="B541" t="s">
        <v>2193</v>
      </c>
      <c r="C541" t="s">
        <v>2157</v>
      </c>
      <c r="D541" t="s">
        <v>2194</v>
      </c>
      <c r="E541">
        <v>5</v>
      </c>
      <c r="F541" s="1">
        <v>42919</v>
      </c>
      <c r="G541" t="s">
        <v>2195</v>
      </c>
      <c r="H541">
        <v>2</v>
      </c>
      <c r="I541">
        <v>0</v>
      </c>
      <c r="J541">
        <v>0</v>
      </c>
      <c r="K541" t="s">
        <v>2196</v>
      </c>
      <c r="Q541">
        <v>294</v>
      </c>
    </row>
    <row r="542" spans="1:17" x14ac:dyDescent="0.25">
      <c r="A542">
        <v>244903</v>
      </c>
      <c r="B542" t="s">
        <v>2197</v>
      </c>
      <c r="C542" t="s">
        <v>2198</v>
      </c>
      <c r="D542" t="s">
        <v>2199</v>
      </c>
      <c r="E542">
        <v>3</v>
      </c>
      <c r="F542" s="1">
        <v>40753</v>
      </c>
      <c r="G542" t="s">
        <v>2200</v>
      </c>
      <c r="H542">
        <v>0</v>
      </c>
      <c r="I542">
        <v>0</v>
      </c>
      <c r="J542">
        <v>0</v>
      </c>
      <c r="K542" t="s">
        <v>2201</v>
      </c>
      <c r="Q542">
        <v>138</v>
      </c>
    </row>
    <row r="543" spans="1:17" x14ac:dyDescent="0.25">
      <c r="A543">
        <v>244877</v>
      </c>
      <c r="B543" t="s">
        <v>2202</v>
      </c>
      <c r="C543" t="s">
        <v>2198</v>
      </c>
      <c r="D543" t="s">
        <v>2203</v>
      </c>
      <c r="E543">
        <v>5</v>
      </c>
      <c r="F543" s="1">
        <v>41041</v>
      </c>
      <c r="G543" t="s">
        <v>2204</v>
      </c>
      <c r="H543">
        <v>1</v>
      </c>
      <c r="I543">
        <v>0</v>
      </c>
      <c r="J543">
        <v>1</v>
      </c>
      <c r="K543" t="s">
        <v>2205</v>
      </c>
      <c r="Q543">
        <v>83</v>
      </c>
    </row>
    <row r="544" spans="1:17" x14ac:dyDescent="0.25">
      <c r="A544">
        <v>244893</v>
      </c>
      <c r="B544" t="s">
        <v>2206</v>
      </c>
      <c r="C544" t="s">
        <v>2198</v>
      </c>
      <c r="D544" t="s">
        <v>2207</v>
      </c>
      <c r="E544">
        <v>1</v>
      </c>
      <c r="F544" s="1">
        <v>41147</v>
      </c>
      <c r="G544" t="s">
        <v>2208</v>
      </c>
      <c r="H544">
        <v>3</v>
      </c>
      <c r="I544">
        <v>1</v>
      </c>
      <c r="J544">
        <v>0</v>
      </c>
      <c r="K544" t="s">
        <v>2209</v>
      </c>
      <c r="Q544">
        <v>594</v>
      </c>
    </row>
    <row r="545" spans="1:17" x14ac:dyDescent="0.25">
      <c r="A545">
        <v>244898</v>
      </c>
      <c r="B545" t="s">
        <v>2210</v>
      </c>
      <c r="C545" t="s">
        <v>2198</v>
      </c>
      <c r="D545" t="s">
        <v>2211</v>
      </c>
      <c r="E545">
        <v>4</v>
      </c>
      <c r="F545" s="1">
        <v>41295</v>
      </c>
      <c r="G545" t="s">
        <v>2212</v>
      </c>
      <c r="H545">
        <v>1</v>
      </c>
      <c r="I545">
        <v>0</v>
      </c>
      <c r="J545">
        <v>0</v>
      </c>
      <c r="K545" t="s">
        <v>2213</v>
      </c>
      <c r="Q545">
        <v>380</v>
      </c>
    </row>
    <row r="546" spans="1:17" x14ac:dyDescent="0.25">
      <c r="A546">
        <v>244885</v>
      </c>
      <c r="B546" t="s">
        <v>2214</v>
      </c>
      <c r="C546" t="s">
        <v>2198</v>
      </c>
      <c r="D546" t="s">
        <v>1023</v>
      </c>
      <c r="E546">
        <v>4</v>
      </c>
      <c r="F546" s="1">
        <v>42023</v>
      </c>
      <c r="G546" t="s">
        <v>2215</v>
      </c>
      <c r="H546">
        <v>0</v>
      </c>
      <c r="I546">
        <v>0</v>
      </c>
      <c r="J546">
        <v>0</v>
      </c>
      <c r="K546" t="s">
        <v>2216</v>
      </c>
      <c r="Q546">
        <v>93</v>
      </c>
    </row>
    <row r="547" spans="1:17" x14ac:dyDescent="0.25">
      <c r="A547">
        <v>244911</v>
      </c>
      <c r="B547" t="s">
        <v>2217</v>
      </c>
      <c r="C547" t="s">
        <v>2198</v>
      </c>
      <c r="D547" t="s">
        <v>2218</v>
      </c>
      <c r="E547">
        <v>2</v>
      </c>
      <c r="F547" s="1">
        <v>42099</v>
      </c>
      <c r="G547" t="s">
        <v>2219</v>
      </c>
      <c r="H547">
        <v>0</v>
      </c>
      <c r="I547">
        <v>0</v>
      </c>
      <c r="J547">
        <v>0</v>
      </c>
      <c r="K547" t="s">
        <v>2220</v>
      </c>
      <c r="Q547">
        <v>138</v>
      </c>
    </row>
    <row r="548" spans="1:17" x14ac:dyDescent="0.25">
      <c r="A548">
        <v>244896</v>
      </c>
      <c r="B548" t="s">
        <v>2221</v>
      </c>
      <c r="C548" t="s">
        <v>2198</v>
      </c>
      <c r="D548" t="s">
        <v>2222</v>
      </c>
      <c r="E548">
        <v>5</v>
      </c>
      <c r="F548" s="1">
        <v>42375</v>
      </c>
      <c r="G548" t="s">
        <v>2223</v>
      </c>
      <c r="H548">
        <v>0</v>
      </c>
      <c r="I548">
        <v>0</v>
      </c>
      <c r="J548">
        <v>0</v>
      </c>
      <c r="K548" t="s">
        <v>2224</v>
      </c>
      <c r="Q548">
        <v>44</v>
      </c>
    </row>
    <row r="549" spans="1:17" x14ac:dyDescent="0.25">
      <c r="A549">
        <v>244905</v>
      </c>
      <c r="B549" t="s">
        <v>2225</v>
      </c>
      <c r="C549" t="s">
        <v>2198</v>
      </c>
      <c r="D549" t="s">
        <v>2226</v>
      </c>
      <c r="E549">
        <v>2</v>
      </c>
      <c r="F549" s="1">
        <v>42445</v>
      </c>
      <c r="G549" t="s">
        <v>2227</v>
      </c>
      <c r="H549">
        <v>0</v>
      </c>
      <c r="I549">
        <v>0</v>
      </c>
      <c r="J549">
        <v>0</v>
      </c>
      <c r="K549" t="s">
        <v>2228</v>
      </c>
      <c r="Q549">
        <v>62</v>
      </c>
    </row>
    <row r="550" spans="1:17" x14ac:dyDescent="0.25">
      <c r="A550">
        <v>244879</v>
      </c>
      <c r="B550" t="s">
        <v>2229</v>
      </c>
      <c r="C550" t="s">
        <v>2198</v>
      </c>
      <c r="D550" t="s">
        <v>2230</v>
      </c>
      <c r="E550">
        <v>5</v>
      </c>
      <c r="F550" s="1">
        <v>42445</v>
      </c>
      <c r="G550" t="s">
        <v>2231</v>
      </c>
      <c r="H550">
        <v>0</v>
      </c>
      <c r="I550">
        <v>0</v>
      </c>
      <c r="J550">
        <v>0</v>
      </c>
      <c r="K550" t="s">
        <v>2232</v>
      </c>
      <c r="Q550">
        <v>54</v>
      </c>
    </row>
    <row r="551" spans="1:17" x14ac:dyDescent="0.25">
      <c r="A551">
        <v>244889</v>
      </c>
      <c r="B551" t="s">
        <v>2233</v>
      </c>
      <c r="C551" t="s">
        <v>2198</v>
      </c>
      <c r="D551" t="s">
        <v>2234</v>
      </c>
      <c r="E551">
        <v>5</v>
      </c>
      <c r="F551" s="1">
        <v>42649</v>
      </c>
      <c r="G551" t="s">
        <v>2235</v>
      </c>
      <c r="H551">
        <v>3</v>
      </c>
      <c r="I551">
        <v>0</v>
      </c>
      <c r="J551">
        <v>0</v>
      </c>
      <c r="K551" t="s">
        <v>2236</v>
      </c>
      <c r="Q551">
        <v>60</v>
      </c>
    </row>
    <row r="552" spans="1:17" x14ac:dyDescent="0.25">
      <c r="A552">
        <v>4587105</v>
      </c>
      <c r="B552" t="s">
        <v>2237</v>
      </c>
      <c r="C552" t="s">
        <v>2238</v>
      </c>
      <c r="D552" t="e">
        <f>-f4QkOUpm40bm5_NvEb9-Q</f>
        <v>#NAME?</v>
      </c>
      <c r="E552">
        <v>4</v>
      </c>
      <c r="F552" s="1">
        <v>42101</v>
      </c>
      <c r="G552" t="s">
        <v>2239</v>
      </c>
      <c r="H552">
        <v>4</v>
      </c>
      <c r="I552">
        <v>0</v>
      </c>
      <c r="J552">
        <v>1</v>
      </c>
      <c r="K552" t="s">
        <v>2240</v>
      </c>
      <c r="Q552">
        <v>135</v>
      </c>
    </row>
    <row r="553" spans="1:17" x14ac:dyDescent="0.25">
      <c r="A553">
        <v>4587071</v>
      </c>
      <c r="B553" t="s">
        <v>2241</v>
      </c>
      <c r="C553" t="s">
        <v>2238</v>
      </c>
      <c r="D553" t="s">
        <v>2242</v>
      </c>
      <c r="E553">
        <v>5</v>
      </c>
      <c r="F553" s="1">
        <v>42280</v>
      </c>
      <c r="G553" t="s">
        <v>2243</v>
      </c>
      <c r="H553">
        <v>1</v>
      </c>
      <c r="I553">
        <v>0</v>
      </c>
      <c r="J553">
        <v>0</v>
      </c>
      <c r="K553" t="s">
        <v>2244</v>
      </c>
      <c r="Q553">
        <v>128</v>
      </c>
    </row>
    <row r="554" spans="1:17" x14ac:dyDescent="0.25">
      <c r="A554">
        <v>4587107</v>
      </c>
      <c r="B554" t="e">
        <f>-CmL6cjb4FPAHeHgRbmXsw</f>
        <v>#NAME?</v>
      </c>
      <c r="C554" t="s">
        <v>2238</v>
      </c>
      <c r="D554" t="s">
        <v>2245</v>
      </c>
      <c r="E554">
        <v>3</v>
      </c>
      <c r="F554" s="1">
        <v>42295</v>
      </c>
      <c r="G554" t="s">
        <v>2246</v>
      </c>
      <c r="H554">
        <v>3</v>
      </c>
      <c r="I554">
        <v>1</v>
      </c>
      <c r="J554">
        <v>1</v>
      </c>
      <c r="K554" t="s">
        <v>2247</v>
      </c>
      <c r="Q554">
        <v>93</v>
      </c>
    </row>
    <row r="555" spans="1:17" x14ac:dyDescent="0.25">
      <c r="A555">
        <v>4587081</v>
      </c>
      <c r="B555" t="s">
        <v>2248</v>
      </c>
      <c r="C555" t="s">
        <v>2238</v>
      </c>
      <c r="D555" t="s">
        <v>2249</v>
      </c>
      <c r="E555">
        <v>4</v>
      </c>
      <c r="F555" s="1">
        <v>42659</v>
      </c>
      <c r="G555" t="s">
        <v>2250</v>
      </c>
      <c r="H555">
        <v>4</v>
      </c>
      <c r="I555">
        <v>0</v>
      </c>
      <c r="J555">
        <v>1</v>
      </c>
      <c r="K555" t="s">
        <v>2251</v>
      </c>
      <c r="Q555">
        <v>356</v>
      </c>
    </row>
    <row r="556" spans="1:17" x14ac:dyDescent="0.25">
      <c r="A556">
        <v>4587085</v>
      </c>
      <c r="B556" t="s">
        <v>2252</v>
      </c>
      <c r="C556" t="s">
        <v>2238</v>
      </c>
      <c r="D556" t="s">
        <v>2253</v>
      </c>
      <c r="E556">
        <v>5</v>
      </c>
      <c r="F556" s="1">
        <v>42659</v>
      </c>
      <c r="G556" t="s">
        <v>2254</v>
      </c>
      <c r="H556">
        <v>1</v>
      </c>
      <c r="I556">
        <v>0</v>
      </c>
      <c r="J556">
        <v>1</v>
      </c>
      <c r="K556" t="s">
        <v>2255</v>
      </c>
      <c r="Q556">
        <v>168</v>
      </c>
    </row>
    <row r="557" spans="1:17" x14ac:dyDescent="0.25">
      <c r="A557">
        <v>4587064</v>
      </c>
      <c r="B557" t="s">
        <v>2256</v>
      </c>
      <c r="C557" t="s">
        <v>2238</v>
      </c>
      <c r="D557" t="s">
        <v>2257</v>
      </c>
      <c r="E557">
        <v>2</v>
      </c>
      <c r="F557" s="1">
        <v>42711</v>
      </c>
      <c r="G557" t="s">
        <v>2258</v>
      </c>
      <c r="H557">
        <v>2</v>
      </c>
      <c r="I557">
        <v>2</v>
      </c>
      <c r="J557">
        <v>1</v>
      </c>
      <c r="K557" t="s">
        <v>2259</v>
      </c>
      <c r="Q557">
        <v>132</v>
      </c>
    </row>
    <row r="558" spans="1:17" x14ac:dyDescent="0.25">
      <c r="A558">
        <v>4587084</v>
      </c>
      <c r="B558" t="s">
        <v>2260</v>
      </c>
      <c r="C558" t="s">
        <v>2238</v>
      </c>
      <c r="D558" t="s">
        <v>2261</v>
      </c>
      <c r="E558">
        <v>3</v>
      </c>
      <c r="F558" s="1">
        <v>42770</v>
      </c>
      <c r="G558" t="s">
        <v>2262</v>
      </c>
      <c r="H558">
        <v>2</v>
      </c>
      <c r="I558">
        <v>4</v>
      </c>
      <c r="J558">
        <v>3</v>
      </c>
      <c r="K558" t="s">
        <v>2263</v>
      </c>
      <c r="Q558">
        <v>39</v>
      </c>
    </row>
    <row r="559" spans="1:17" x14ac:dyDescent="0.25">
      <c r="A559">
        <v>4587041</v>
      </c>
      <c r="B559" t="s">
        <v>2264</v>
      </c>
      <c r="C559" t="s">
        <v>2238</v>
      </c>
      <c r="D559" t="s">
        <v>2265</v>
      </c>
      <c r="E559">
        <v>5</v>
      </c>
      <c r="F559" s="1">
        <v>42832</v>
      </c>
      <c r="G559" t="s">
        <v>2266</v>
      </c>
      <c r="H559">
        <v>4</v>
      </c>
      <c r="I559">
        <v>0</v>
      </c>
      <c r="J559">
        <v>3</v>
      </c>
      <c r="K559" t="s">
        <v>2267</v>
      </c>
      <c r="Q559">
        <v>185</v>
      </c>
    </row>
    <row r="560" spans="1:17" x14ac:dyDescent="0.25">
      <c r="A560">
        <v>4587086</v>
      </c>
      <c r="B560" t="s">
        <v>2268</v>
      </c>
      <c r="C560" t="s">
        <v>2238</v>
      </c>
      <c r="D560" t="s">
        <v>2269</v>
      </c>
      <c r="E560">
        <v>5</v>
      </c>
      <c r="F560" s="1">
        <v>42921</v>
      </c>
      <c r="G560" t="s">
        <v>2270</v>
      </c>
      <c r="H560">
        <v>4</v>
      </c>
      <c r="I560">
        <v>0</v>
      </c>
      <c r="J560">
        <v>1</v>
      </c>
      <c r="K560" t="s">
        <v>2271</v>
      </c>
      <c r="Q560">
        <v>306</v>
      </c>
    </row>
    <row r="561" spans="1:17" x14ac:dyDescent="0.25">
      <c r="A561">
        <v>4587062</v>
      </c>
      <c r="B561" t="s">
        <v>2272</v>
      </c>
      <c r="C561" t="s">
        <v>2238</v>
      </c>
      <c r="D561" t="s">
        <v>2273</v>
      </c>
      <c r="E561">
        <v>5</v>
      </c>
      <c r="F561" s="1">
        <v>42958</v>
      </c>
      <c r="G561" t="s">
        <v>2274</v>
      </c>
      <c r="H561">
        <v>1</v>
      </c>
      <c r="I561">
        <v>0</v>
      </c>
      <c r="J561">
        <v>1</v>
      </c>
      <c r="K561" t="s">
        <v>2275</v>
      </c>
      <c r="Q561">
        <v>221</v>
      </c>
    </row>
    <row r="562" spans="1:17" x14ac:dyDescent="0.25">
      <c r="A562">
        <v>5421865</v>
      </c>
      <c r="B562" t="s">
        <v>2276</v>
      </c>
      <c r="C562" t="s">
        <v>2277</v>
      </c>
      <c r="D562" t="s">
        <v>2278</v>
      </c>
      <c r="E562">
        <v>3</v>
      </c>
      <c r="F562" s="1">
        <v>42142</v>
      </c>
      <c r="G562" t="s">
        <v>2279</v>
      </c>
      <c r="H562">
        <v>2</v>
      </c>
      <c r="I562">
        <v>0</v>
      </c>
      <c r="J562">
        <v>0</v>
      </c>
      <c r="K562" t="s">
        <v>2280</v>
      </c>
      <c r="Q562">
        <v>327</v>
      </c>
    </row>
    <row r="563" spans="1:17" x14ac:dyDescent="0.25">
      <c r="A563">
        <v>5421908</v>
      </c>
      <c r="B563" t="s">
        <v>2281</v>
      </c>
      <c r="C563" t="s">
        <v>2277</v>
      </c>
      <c r="D563" t="s">
        <v>2282</v>
      </c>
      <c r="E563">
        <v>4</v>
      </c>
      <c r="F563" s="1">
        <v>42144</v>
      </c>
      <c r="G563" t="s">
        <v>2283</v>
      </c>
      <c r="H563">
        <v>1</v>
      </c>
      <c r="I563">
        <v>0</v>
      </c>
      <c r="J563">
        <v>1</v>
      </c>
      <c r="K563" t="s">
        <v>2284</v>
      </c>
      <c r="Q563">
        <v>189</v>
      </c>
    </row>
    <row r="564" spans="1:17" x14ac:dyDescent="0.25">
      <c r="A564">
        <v>5421841</v>
      </c>
      <c r="B564" t="s">
        <v>2285</v>
      </c>
      <c r="C564" t="s">
        <v>2277</v>
      </c>
      <c r="D564" t="s">
        <v>2286</v>
      </c>
      <c r="E564">
        <v>4</v>
      </c>
      <c r="F564" s="1">
        <v>42164</v>
      </c>
      <c r="G564" t="s">
        <v>2287</v>
      </c>
      <c r="H564">
        <v>1</v>
      </c>
      <c r="I564">
        <v>0</v>
      </c>
      <c r="J564">
        <v>0</v>
      </c>
      <c r="K564" t="s">
        <v>2288</v>
      </c>
      <c r="Q564">
        <v>38</v>
      </c>
    </row>
    <row r="565" spans="1:17" x14ac:dyDescent="0.25">
      <c r="A565">
        <v>5421811</v>
      </c>
      <c r="B565" t="s">
        <v>2289</v>
      </c>
      <c r="C565" t="s">
        <v>2277</v>
      </c>
      <c r="D565" t="s">
        <v>2290</v>
      </c>
      <c r="E565">
        <v>4</v>
      </c>
      <c r="F565" s="1">
        <v>42492</v>
      </c>
      <c r="G565" t="s">
        <v>2291</v>
      </c>
      <c r="H565">
        <v>0</v>
      </c>
      <c r="I565">
        <v>0</v>
      </c>
      <c r="J565">
        <v>0</v>
      </c>
      <c r="K565" t="s">
        <v>2292</v>
      </c>
      <c r="Q565">
        <v>74</v>
      </c>
    </row>
    <row r="566" spans="1:17" x14ac:dyDescent="0.25">
      <c r="A566">
        <v>5421872</v>
      </c>
      <c r="B566" t="s">
        <v>2293</v>
      </c>
      <c r="C566" t="s">
        <v>2277</v>
      </c>
      <c r="D566" t="s">
        <v>2294</v>
      </c>
      <c r="E566">
        <v>4</v>
      </c>
      <c r="F566" s="1">
        <v>42522</v>
      </c>
      <c r="G566" t="s">
        <v>2295</v>
      </c>
      <c r="H566">
        <v>1</v>
      </c>
      <c r="I566">
        <v>1</v>
      </c>
      <c r="J566">
        <v>1</v>
      </c>
      <c r="K566" t="s">
        <v>2296</v>
      </c>
      <c r="Q566">
        <v>85</v>
      </c>
    </row>
    <row r="567" spans="1:17" x14ac:dyDescent="0.25">
      <c r="A567">
        <v>5421914</v>
      </c>
      <c r="B567" t="s">
        <v>2297</v>
      </c>
      <c r="C567" t="s">
        <v>2277</v>
      </c>
      <c r="D567" t="s">
        <v>2298</v>
      </c>
      <c r="E567">
        <v>4</v>
      </c>
      <c r="F567" s="1">
        <v>42557</v>
      </c>
      <c r="G567" t="s">
        <v>2299</v>
      </c>
      <c r="H567">
        <v>1</v>
      </c>
      <c r="I567">
        <v>0</v>
      </c>
      <c r="J567">
        <v>1</v>
      </c>
      <c r="K567" t="s">
        <v>2300</v>
      </c>
      <c r="L567" s="2"/>
      <c r="Q567">
        <v>233</v>
      </c>
    </row>
    <row r="568" spans="1:17" x14ac:dyDescent="0.25">
      <c r="A568">
        <v>5421800</v>
      </c>
      <c r="B568" t="s">
        <v>2301</v>
      </c>
      <c r="C568" t="s">
        <v>2277</v>
      </c>
      <c r="D568" t="s">
        <v>2302</v>
      </c>
      <c r="E568">
        <v>4</v>
      </c>
      <c r="F568" s="1">
        <v>42590</v>
      </c>
      <c r="G568" t="s">
        <v>2303</v>
      </c>
      <c r="H568">
        <v>1</v>
      </c>
      <c r="I568">
        <v>0</v>
      </c>
      <c r="J568">
        <v>0</v>
      </c>
      <c r="K568" t="s">
        <v>2304</v>
      </c>
      <c r="Q568">
        <v>57</v>
      </c>
    </row>
    <row r="569" spans="1:17" x14ac:dyDescent="0.25">
      <c r="A569">
        <v>5421920</v>
      </c>
      <c r="B569" t="s">
        <v>2305</v>
      </c>
      <c r="C569" t="s">
        <v>2277</v>
      </c>
      <c r="D569" t="s">
        <v>2306</v>
      </c>
      <c r="E569">
        <v>4</v>
      </c>
      <c r="F569" s="1">
        <v>42594</v>
      </c>
      <c r="G569" t="s">
        <v>2307</v>
      </c>
      <c r="H569">
        <v>2</v>
      </c>
      <c r="I569">
        <v>1</v>
      </c>
      <c r="J569">
        <v>1</v>
      </c>
      <c r="K569" t="s">
        <v>2308</v>
      </c>
      <c r="Q569">
        <v>85</v>
      </c>
    </row>
    <row r="570" spans="1:17" x14ac:dyDescent="0.25">
      <c r="A570">
        <v>5421807</v>
      </c>
      <c r="B570" t="s">
        <v>2309</v>
      </c>
      <c r="C570" t="s">
        <v>2277</v>
      </c>
      <c r="D570" t="s">
        <v>2310</v>
      </c>
      <c r="E570">
        <v>5</v>
      </c>
      <c r="F570" s="1">
        <v>42689</v>
      </c>
      <c r="G570" t="s">
        <v>2311</v>
      </c>
      <c r="H570">
        <v>0</v>
      </c>
      <c r="I570">
        <v>0</v>
      </c>
      <c r="J570">
        <v>0</v>
      </c>
      <c r="K570" t="s">
        <v>2312</v>
      </c>
      <c r="Q570">
        <v>96</v>
      </c>
    </row>
    <row r="571" spans="1:17" x14ac:dyDescent="0.25">
      <c r="A571">
        <v>5421876</v>
      </c>
      <c r="B571" t="s">
        <v>2313</v>
      </c>
      <c r="C571" t="s">
        <v>2277</v>
      </c>
      <c r="D571" t="s">
        <v>2314</v>
      </c>
      <c r="E571">
        <v>5</v>
      </c>
      <c r="F571" s="1">
        <v>43021</v>
      </c>
      <c r="G571" t="s">
        <v>2315</v>
      </c>
      <c r="H571">
        <v>0</v>
      </c>
      <c r="I571">
        <v>0</v>
      </c>
      <c r="J571">
        <v>0</v>
      </c>
      <c r="K571" t="s">
        <v>2316</v>
      </c>
      <c r="Q571">
        <v>101</v>
      </c>
    </row>
    <row r="572" spans="1:17" x14ac:dyDescent="0.25">
      <c r="A572">
        <v>2744971</v>
      </c>
      <c r="B572" t="s">
        <v>2317</v>
      </c>
      <c r="C572" t="s">
        <v>2318</v>
      </c>
      <c r="D572" t="s">
        <v>2319</v>
      </c>
      <c r="E572">
        <v>2</v>
      </c>
      <c r="F572" s="1">
        <v>41395</v>
      </c>
      <c r="G572" t="s">
        <v>2320</v>
      </c>
      <c r="H572">
        <v>1</v>
      </c>
      <c r="I572">
        <v>0</v>
      </c>
      <c r="J572">
        <v>0</v>
      </c>
      <c r="K572" t="s">
        <v>2321</v>
      </c>
      <c r="Q572">
        <v>78</v>
      </c>
    </row>
    <row r="573" spans="1:17" x14ac:dyDescent="0.25">
      <c r="A573">
        <v>2716481</v>
      </c>
      <c r="B573" t="e">
        <f>-mXamhPnr4Y88m0XkCGFpQ</f>
        <v>#NAME?</v>
      </c>
      <c r="C573" t="s">
        <v>2318</v>
      </c>
      <c r="D573" t="s">
        <v>2322</v>
      </c>
      <c r="E573">
        <v>3</v>
      </c>
      <c r="F573" s="1">
        <v>41395</v>
      </c>
      <c r="G573" t="s">
        <v>2323</v>
      </c>
      <c r="H573">
        <v>1</v>
      </c>
      <c r="I573">
        <v>0</v>
      </c>
      <c r="J573">
        <v>0</v>
      </c>
      <c r="K573" t="s">
        <v>2324</v>
      </c>
      <c r="Q573">
        <v>178</v>
      </c>
    </row>
    <row r="574" spans="1:17" x14ac:dyDescent="0.25">
      <c r="A574">
        <v>2684416</v>
      </c>
      <c r="B574" t="s">
        <v>2325</v>
      </c>
      <c r="C574" t="s">
        <v>2318</v>
      </c>
      <c r="D574" t="s">
        <v>2326</v>
      </c>
      <c r="E574">
        <v>3</v>
      </c>
      <c r="F574" s="1">
        <v>41423</v>
      </c>
      <c r="G574" t="s">
        <v>2327</v>
      </c>
      <c r="H574">
        <v>0</v>
      </c>
      <c r="I574">
        <v>1</v>
      </c>
      <c r="J574">
        <v>1</v>
      </c>
      <c r="K574" t="s">
        <v>2328</v>
      </c>
      <c r="Q574">
        <v>99</v>
      </c>
    </row>
    <row r="575" spans="1:17" x14ac:dyDescent="0.25">
      <c r="A575">
        <v>2716528</v>
      </c>
      <c r="B575" t="s">
        <v>2329</v>
      </c>
      <c r="C575" t="s">
        <v>2318</v>
      </c>
      <c r="D575" t="s">
        <v>2330</v>
      </c>
      <c r="E575">
        <v>4</v>
      </c>
      <c r="F575" s="1">
        <v>41489</v>
      </c>
      <c r="G575" t="s">
        <v>2331</v>
      </c>
      <c r="H575">
        <v>0</v>
      </c>
      <c r="I575">
        <v>0</v>
      </c>
      <c r="J575">
        <v>1</v>
      </c>
      <c r="K575" t="s">
        <v>2332</v>
      </c>
      <c r="Q575">
        <v>273</v>
      </c>
    </row>
    <row r="576" spans="1:17" x14ac:dyDescent="0.25">
      <c r="A576">
        <v>2716542</v>
      </c>
      <c r="B576" t="s">
        <v>2333</v>
      </c>
      <c r="C576" t="s">
        <v>2318</v>
      </c>
      <c r="D576" t="s">
        <v>2334</v>
      </c>
      <c r="E576">
        <v>4</v>
      </c>
      <c r="F576" s="1">
        <v>41527</v>
      </c>
      <c r="G576" t="s">
        <v>2335</v>
      </c>
      <c r="H576">
        <v>4</v>
      </c>
      <c r="I576">
        <v>2</v>
      </c>
      <c r="J576">
        <v>5</v>
      </c>
      <c r="K576" t="s">
        <v>2336</v>
      </c>
      <c r="Q576">
        <v>152</v>
      </c>
    </row>
    <row r="577" spans="1:17" x14ac:dyDescent="0.25">
      <c r="A577">
        <v>2716531</v>
      </c>
      <c r="B577" t="s">
        <v>2337</v>
      </c>
      <c r="C577" t="s">
        <v>2318</v>
      </c>
      <c r="D577" t="s">
        <v>840</v>
      </c>
      <c r="E577">
        <v>3</v>
      </c>
      <c r="F577" s="1">
        <v>41557</v>
      </c>
      <c r="G577" t="s">
        <v>2338</v>
      </c>
      <c r="H577">
        <v>4</v>
      </c>
      <c r="I577">
        <v>4</v>
      </c>
      <c r="J577">
        <v>2</v>
      </c>
      <c r="K577" t="s">
        <v>2339</v>
      </c>
      <c r="Q577">
        <v>141</v>
      </c>
    </row>
    <row r="578" spans="1:17" x14ac:dyDescent="0.25">
      <c r="A578">
        <v>2716521</v>
      </c>
      <c r="B578" t="s">
        <v>2340</v>
      </c>
      <c r="C578" t="s">
        <v>2318</v>
      </c>
      <c r="D578" t="s">
        <v>2341</v>
      </c>
      <c r="E578">
        <v>4</v>
      </c>
      <c r="F578" s="1">
        <v>41584</v>
      </c>
      <c r="G578" t="s">
        <v>2342</v>
      </c>
      <c r="H578">
        <v>4</v>
      </c>
      <c r="I578">
        <v>1</v>
      </c>
      <c r="J578">
        <v>1</v>
      </c>
      <c r="K578" t="s">
        <v>2343</v>
      </c>
      <c r="Q578">
        <v>163</v>
      </c>
    </row>
    <row r="579" spans="1:17" x14ac:dyDescent="0.25">
      <c r="A579">
        <v>2744969</v>
      </c>
      <c r="B579" t="s">
        <v>2344</v>
      </c>
      <c r="C579" t="s">
        <v>2318</v>
      </c>
      <c r="D579" t="s">
        <v>2345</v>
      </c>
      <c r="E579">
        <v>3</v>
      </c>
      <c r="F579" s="1">
        <v>41612</v>
      </c>
      <c r="G579" t="s">
        <v>2346</v>
      </c>
      <c r="H579">
        <v>2</v>
      </c>
      <c r="I579">
        <v>3</v>
      </c>
      <c r="J579">
        <v>1</v>
      </c>
      <c r="K579" t="s">
        <v>2347</v>
      </c>
      <c r="Q579">
        <v>165</v>
      </c>
    </row>
    <row r="580" spans="1:17" x14ac:dyDescent="0.25">
      <c r="A580">
        <v>2684414</v>
      </c>
      <c r="B580" t="s">
        <v>2348</v>
      </c>
      <c r="C580" t="s">
        <v>2318</v>
      </c>
      <c r="D580" t="s">
        <v>2349</v>
      </c>
      <c r="E580">
        <v>3</v>
      </c>
      <c r="F580" s="1">
        <v>41646</v>
      </c>
      <c r="G580" t="s">
        <v>2350</v>
      </c>
      <c r="H580">
        <v>4</v>
      </c>
      <c r="I580">
        <v>2</v>
      </c>
      <c r="J580">
        <v>1</v>
      </c>
      <c r="K580" t="s">
        <v>2351</v>
      </c>
      <c r="Q580">
        <v>142</v>
      </c>
    </row>
    <row r="581" spans="1:17" x14ac:dyDescent="0.25">
      <c r="A581">
        <v>2716485</v>
      </c>
      <c r="B581" t="s">
        <v>2352</v>
      </c>
      <c r="C581" t="s">
        <v>2318</v>
      </c>
      <c r="D581" t="s">
        <v>2353</v>
      </c>
      <c r="E581">
        <v>4</v>
      </c>
      <c r="F581" s="1">
        <v>41651</v>
      </c>
      <c r="G581" t="s">
        <v>2354</v>
      </c>
      <c r="H581">
        <v>17</v>
      </c>
      <c r="I581">
        <v>7</v>
      </c>
      <c r="J581">
        <v>11</v>
      </c>
      <c r="K581" t="s">
        <v>2355</v>
      </c>
      <c r="Q581">
        <v>182</v>
      </c>
    </row>
    <row r="582" spans="1:17" x14ac:dyDescent="0.25">
      <c r="A582">
        <v>5793373</v>
      </c>
      <c r="B582" t="s">
        <v>2356</v>
      </c>
      <c r="C582" t="s">
        <v>2357</v>
      </c>
      <c r="D582" t="s">
        <v>2358</v>
      </c>
      <c r="E582">
        <v>5</v>
      </c>
      <c r="F582" s="1">
        <v>41082</v>
      </c>
      <c r="G582" t="s">
        <v>2359</v>
      </c>
      <c r="H582">
        <v>0</v>
      </c>
      <c r="I582">
        <v>0</v>
      </c>
      <c r="J582">
        <v>0</v>
      </c>
      <c r="K582" t="s">
        <v>2360</v>
      </c>
      <c r="Q582">
        <v>173</v>
      </c>
    </row>
    <row r="583" spans="1:17" x14ac:dyDescent="0.25">
      <c r="A583">
        <v>5793413</v>
      </c>
      <c r="B583" t="s">
        <v>2361</v>
      </c>
      <c r="C583" t="s">
        <v>2357</v>
      </c>
      <c r="D583" t="s">
        <v>2362</v>
      </c>
      <c r="E583">
        <v>1</v>
      </c>
      <c r="F583" s="1">
        <v>41363</v>
      </c>
      <c r="G583" t="s">
        <v>2363</v>
      </c>
      <c r="H583">
        <v>0</v>
      </c>
      <c r="I583">
        <v>0</v>
      </c>
      <c r="J583">
        <v>0</v>
      </c>
      <c r="K583" t="s">
        <v>2364</v>
      </c>
      <c r="Q583">
        <v>309</v>
      </c>
    </row>
    <row r="584" spans="1:17" x14ac:dyDescent="0.25">
      <c r="A584">
        <v>5793401</v>
      </c>
      <c r="B584" t="s">
        <v>2365</v>
      </c>
      <c r="C584" t="s">
        <v>2357</v>
      </c>
      <c r="D584" t="s">
        <v>2366</v>
      </c>
      <c r="E584">
        <v>5</v>
      </c>
      <c r="F584" s="1">
        <v>41363</v>
      </c>
      <c r="G584" t="s">
        <v>2367</v>
      </c>
      <c r="H584">
        <v>0</v>
      </c>
      <c r="I584">
        <v>0</v>
      </c>
      <c r="J584">
        <v>0</v>
      </c>
      <c r="K584" t="s">
        <v>2368</v>
      </c>
      <c r="Q584">
        <v>105</v>
      </c>
    </row>
    <row r="585" spans="1:17" x14ac:dyDescent="0.25">
      <c r="A585">
        <v>5793443</v>
      </c>
      <c r="B585" t="s">
        <v>2369</v>
      </c>
      <c r="C585" t="s">
        <v>2357</v>
      </c>
      <c r="D585" t="s">
        <v>2370</v>
      </c>
      <c r="E585">
        <v>5</v>
      </c>
      <c r="F585" s="1">
        <v>41630</v>
      </c>
      <c r="G585" t="s">
        <v>2371</v>
      </c>
      <c r="H585">
        <v>1</v>
      </c>
      <c r="I585">
        <v>0</v>
      </c>
      <c r="J585">
        <v>1</v>
      </c>
      <c r="K585" t="s">
        <v>2372</v>
      </c>
      <c r="Q585">
        <v>223</v>
      </c>
    </row>
    <row r="586" spans="1:17" x14ac:dyDescent="0.25">
      <c r="A586">
        <v>5793429</v>
      </c>
      <c r="B586" t="s">
        <v>2373</v>
      </c>
      <c r="C586" t="s">
        <v>2357</v>
      </c>
      <c r="D586" t="s">
        <v>2374</v>
      </c>
      <c r="E586">
        <v>5</v>
      </c>
      <c r="F586" s="1">
        <v>41699</v>
      </c>
      <c r="G586" t="s">
        <v>2375</v>
      </c>
      <c r="H586">
        <v>2</v>
      </c>
      <c r="I586">
        <v>0</v>
      </c>
      <c r="J586">
        <v>1</v>
      </c>
      <c r="K586" t="s">
        <v>2376</v>
      </c>
      <c r="Q586">
        <v>192</v>
      </c>
    </row>
    <row r="587" spans="1:17" x14ac:dyDescent="0.25">
      <c r="A587">
        <v>5793445</v>
      </c>
      <c r="B587" t="s">
        <v>2377</v>
      </c>
      <c r="C587" t="s">
        <v>2357</v>
      </c>
      <c r="D587" t="s">
        <v>2378</v>
      </c>
      <c r="E587">
        <v>5</v>
      </c>
      <c r="F587" s="1">
        <v>41792</v>
      </c>
      <c r="G587" t="s">
        <v>2379</v>
      </c>
      <c r="H587">
        <v>1</v>
      </c>
      <c r="I587">
        <v>0</v>
      </c>
      <c r="J587">
        <v>0</v>
      </c>
      <c r="K587" t="s">
        <v>2380</v>
      </c>
      <c r="Q587">
        <v>188</v>
      </c>
    </row>
    <row r="588" spans="1:17" x14ac:dyDescent="0.25">
      <c r="A588">
        <v>5793432</v>
      </c>
      <c r="B588" t="s">
        <v>2381</v>
      </c>
      <c r="C588" t="s">
        <v>2357</v>
      </c>
      <c r="D588" t="s">
        <v>2382</v>
      </c>
      <c r="E588">
        <v>1</v>
      </c>
      <c r="F588" s="1">
        <v>41848</v>
      </c>
      <c r="G588" t="s">
        <v>2383</v>
      </c>
      <c r="H588">
        <v>1</v>
      </c>
      <c r="I588">
        <v>0</v>
      </c>
      <c r="J588">
        <v>0</v>
      </c>
      <c r="K588" t="s">
        <v>2384</v>
      </c>
      <c r="Q588">
        <v>112</v>
      </c>
    </row>
    <row r="589" spans="1:17" x14ac:dyDescent="0.25">
      <c r="A589">
        <v>5793437</v>
      </c>
      <c r="B589" t="s">
        <v>2385</v>
      </c>
      <c r="C589" t="s">
        <v>2357</v>
      </c>
      <c r="D589" t="s">
        <v>2386</v>
      </c>
      <c r="E589">
        <v>1</v>
      </c>
      <c r="F589" s="1">
        <v>42070</v>
      </c>
      <c r="G589" t="s">
        <v>2387</v>
      </c>
      <c r="H589">
        <v>1</v>
      </c>
      <c r="I589">
        <v>2</v>
      </c>
      <c r="J589">
        <v>1</v>
      </c>
      <c r="K589" t="s">
        <v>2388</v>
      </c>
      <c r="Q589">
        <v>158</v>
      </c>
    </row>
    <row r="590" spans="1:17" x14ac:dyDescent="0.25">
      <c r="A590">
        <v>5793425</v>
      </c>
      <c r="B590" t="s">
        <v>2389</v>
      </c>
      <c r="C590" t="s">
        <v>2357</v>
      </c>
      <c r="D590" t="s">
        <v>2390</v>
      </c>
      <c r="E590">
        <v>1</v>
      </c>
      <c r="F590" s="1">
        <v>42082</v>
      </c>
      <c r="G590" t="s">
        <v>2391</v>
      </c>
      <c r="H590">
        <v>2</v>
      </c>
      <c r="I590">
        <v>2</v>
      </c>
      <c r="J590">
        <v>1</v>
      </c>
      <c r="K590" t="s">
        <v>2392</v>
      </c>
      <c r="Q590">
        <v>139</v>
      </c>
    </row>
    <row r="591" spans="1:17" x14ac:dyDescent="0.25">
      <c r="A591">
        <v>5793405</v>
      </c>
      <c r="B591" t="s">
        <v>2393</v>
      </c>
      <c r="C591" t="s">
        <v>2357</v>
      </c>
      <c r="D591" t="s">
        <v>2394</v>
      </c>
      <c r="E591">
        <v>1</v>
      </c>
      <c r="F591" s="1">
        <v>42597</v>
      </c>
      <c r="G591" t="s">
        <v>2395</v>
      </c>
      <c r="H591">
        <v>1</v>
      </c>
      <c r="I591">
        <v>5</v>
      </c>
      <c r="J591">
        <v>1</v>
      </c>
      <c r="K591" t="s">
        <v>2396</v>
      </c>
      <c r="Q591">
        <v>269</v>
      </c>
    </row>
    <row r="592" spans="1:17" x14ac:dyDescent="0.25">
      <c r="A592">
        <v>1588964</v>
      </c>
      <c r="B592" t="s">
        <v>2397</v>
      </c>
      <c r="C592" t="s">
        <v>2398</v>
      </c>
      <c r="D592" t="s">
        <v>2399</v>
      </c>
      <c r="E592">
        <v>3</v>
      </c>
      <c r="F592" s="1">
        <v>41492</v>
      </c>
      <c r="G592" t="s">
        <v>2400</v>
      </c>
      <c r="H592">
        <v>0</v>
      </c>
      <c r="I592">
        <v>0</v>
      </c>
      <c r="J592">
        <v>0</v>
      </c>
      <c r="K592" t="s">
        <v>2401</v>
      </c>
      <c r="Q592">
        <v>41</v>
      </c>
    </row>
    <row r="593" spans="1:17" x14ac:dyDescent="0.25">
      <c r="A593">
        <v>1588938</v>
      </c>
      <c r="B593" t="s">
        <v>2402</v>
      </c>
      <c r="C593" t="s">
        <v>2398</v>
      </c>
      <c r="D593" t="s">
        <v>2403</v>
      </c>
      <c r="E593">
        <v>1</v>
      </c>
      <c r="F593" s="1">
        <v>42236</v>
      </c>
      <c r="G593" t="s">
        <v>2404</v>
      </c>
      <c r="H593">
        <v>0</v>
      </c>
      <c r="I593">
        <v>0</v>
      </c>
      <c r="J593">
        <v>0</v>
      </c>
      <c r="K593" t="s">
        <v>2405</v>
      </c>
      <c r="Q593">
        <v>98</v>
      </c>
    </row>
    <row r="594" spans="1:17" x14ac:dyDescent="0.25">
      <c r="A594">
        <v>1588965</v>
      </c>
      <c r="B594" t="s">
        <v>2406</v>
      </c>
      <c r="C594" t="s">
        <v>2398</v>
      </c>
      <c r="D594" t="s">
        <v>2407</v>
      </c>
      <c r="E594">
        <v>1</v>
      </c>
      <c r="F594" s="1">
        <v>42422</v>
      </c>
      <c r="G594" t="s">
        <v>2408</v>
      </c>
      <c r="H594">
        <v>5</v>
      </c>
      <c r="I594">
        <v>3</v>
      </c>
      <c r="J594">
        <v>1</v>
      </c>
      <c r="K594" t="s">
        <v>2409</v>
      </c>
      <c r="Q594">
        <v>213</v>
      </c>
    </row>
    <row r="595" spans="1:17" x14ac:dyDescent="0.25">
      <c r="A595">
        <v>1588934</v>
      </c>
      <c r="B595" t="s">
        <v>2410</v>
      </c>
      <c r="C595" t="s">
        <v>2398</v>
      </c>
      <c r="D595" t="s">
        <v>2411</v>
      </c>
      <c r="E595">
        <v>4</v>
      </c>
      <c r="F595" s="1">
        <v>42469</v>
      </c>
      <c r="G595" t="s">
        <v>2412</v>
      </c>
      <c r="H595">
        <v>0</v>
      </c>
      <c r="I595">
        <v>0</v>
      </c>
      <c r="J595">
        <v>0</v>
      </c>
      <c r="K595" t="s">
        <v>2413</v>
      </c>
      <c r="Q595">
        <v>37</v>
      </c>
    </row>
    <row r="596" spans="1:17" x14ac:dyDescent="0.25">
      <c r="A596">
        <v>1588968</v>
      </c>
      <c r="B596" t="s">
        <v>2414</v>
      </c>
      <c r="C596" t="s">
        <v>2398</v>
      </c>
      <c r="D596" t="s">
        <v>2415</v>
      </c>
      <c r="E596">
        <v>5</v>
      </c>
      <c r="F596" s="1">
        <v>42479</v>
      </c>
      <c r="G596" t="s">
        <v>2416</v>
      </c>
      <c r="H596">
        <v>0</v>
      </c>
      <c r="I596">
        <v>1</v>
      </c>
      <c r="J596">
        <v>0</v>
      </c>
      <c r="K596" t="s">
        <v>2417</v>
      </c>
      <c r="Q596">
        <v>42</v>
      </c>
    </row>
    <row r="597" spans="1:17" x14ac:dyDescent="0.25">
      <c r="A597">
        <v>1588979</v>
      </c>
      <c r="B597" t="s">
        <v>2418</v>
      </c>
      <c r="C597" t="s">
        <v>2398</v>
      </c>
      <c r="D597" t="s">
        <v>2419</v>
      </c>
      <c r="E597">
        <v>4</v>
      </c>
      <c r="F597" s="1">
        <v>42552</v>
      </c>
      <c r="G597" t="s">
        <v>2420</v>
      </c>
      <c r="H597">
        <v>0</v>
      </c>
      <c r="I597">
        <v>0</v>
      </c>
      <c r="J597">
        <v>0</v>
      </c>
      <c r="K597" t="s">
        <v>2421</v>
      </c>
      <c r="Q597">
        <v>69</v>
      </c>
    </row>
    <row r="598" spans="1:17" x14ac:dyDescent="0.25">
      <c r="A598">
        <v>1589005</v>
      </c>
      <c r="B598" t="s">
        <v>2422</v>
      </c>
      <c r="C598" t="s">
        <v>2398</v>
      </c>
      <c r="D598" t="s">
        <v>2423</v>
      </c>
      <c r="E598">
        <v>5</v>
      </c>
      <c r="F598" s="1">
        <v>42592</v>
      </c>
      <c r="G598" t="s">
        <v>2424</v>
      </c>
      <c r="H598">
        <v>1</v>
      </c>
      <c r="I598">
        <v>0</v>
      </c>
      <c r="J598">
        <v>0</v>
      </c>
      <c r="K598" t="s">
        <v>2425</v>
      </c>
      <c r="Q598">
        <v>23</v>
      </c>
    </row>
    <row r="599" spans="1:17" x14ac:dyDescent="0.25">
      <c r="A599">
        <v>1588995</v>
      </c>
      <c r="B599" t="s">
        <v>2426</v>
      </c>
      <c r="C599" t="s">
        <v>2398</v>
      </c>
      <c r="D599" t="s">
        <v>2427</v>
      </c>
      <c r="E599">
        <v>5</v>
      </c>
      <c r="F599" s="1">
        <v>42679</v>
      </c>
      <c r="G599" t="s">
        <v>2428</v>
      </c>
      <c r="H599">
        <v>0</v>
      </c>
      <c r="I599">
        <v>0</v>
      </c>
      <c r="J599">
        <v>0</v>
      </c>
      <c r="K599" t="s">
        <v>2429</v>
      </c>
      <c r="Q599">
        <v>76</v>
      </c>
    </row>
    <row r="600" spans="1:17" x14ac:dyDescent="0.25">
      <c r="A600">
        <v>1588949</v>
      </c>
      <c r="B600" t="e">
        <f>-voZkNyg2zBgtOrWDk5AFA</f>
        <v>#NAME?</v>
      </c>
      <c r="C600" t="s">
        <v>2398</v>
      </c>
      <c r="D600" t="s">
        <v>2430</v>
      </c>
      <c r="E600">
        <v>1</v>
      </c>
      <c r="F600" s="1">
        <v>42722</v>
      </c>
      <c r="G600" t="s">
        <v>2431</v>
      </c>
      <c r="H600">
        <v>2</v>
      </c>
      <c r="I600">
        <v>1</v>
      </c>
      <c r="J600">
        <v>0</v>
      </c>
      <c r="K600" t="s">
        <v>2432</v>
      </c>
      <c r="Q600">
        <v>146</v>
      </c>
    </row>
    <row r="601" spans="1:17" x14ac:dyDescent="0.25">
      <c r="A601">
        <v>1588958</v>
      </c>
      <c r="B601" t="s">
        <v>2433</v>
      </c>
      <c r="C601" t="s">
        <v>2398</v>
      </c>
      <c r="D601" t="s">
        <v>2434</v>
      </c>
      <c r="E601">
        <v>3</v>
      </c>
      <c r="F601" s="1">
        <v>42734</v>
      </c>
      <c r="G601" t="s">
        <v>2435</v>
      </c>
      <c r="H601">
        <v>3</v>
      </c>
      <c r="I601">
        <v>0</v>
      </c>
      <c r="J601">
        <v>0</v>
      </c>
      <c r="K601" t="s">
        <v>2436</v>
      </c>
      <c r="Q601">
        <v>23</v>
      </c>
    </row>
    <row r="602" spans="1:17" x14ac:dyDescent="0.25">
      <c r="A602">
        <v>5520873</v>
      </c>
      <c r="B602" t="s">
        <v>2437</v>
      </c>
      <c r="C602" t="s">
        <v>2438</v>
      </c>
      <c r="D602" t="s">
        <v>2439</v>
      </c>
      <c r="E602">
        <v>1</v>
      </c>
      <c r="F602" s="1">
        <v>42796</v>
      </c>
      <c r="G602" t="s">
        <v>2440</v>
      </c>
      <c r="H602">
        <v>29</v>
      </c>
      <c r="I602">
        <v>1</v>
      </c>
      <c r="J602">
        <v>0</v>
      </c>
      <c r="K602" t="s">
        <v>2441</v>
      </c>
      <c r="Q602">
        <v>286</v>
      </c>
    </row>
    <row r="603" spans="1:17" x14ac:dyDescent="0.25">
      <c r="A603">
        <v>5520868</v>
      </c>
      <c r="B603" t="s">
        <v>2442</v>
      </c>
      <c r="C603" t="s">
        <v>2438</v>
      </c>
      <c r="D603" t="s">
        <v>2443</v>
      </c>
      <c r="E603">
        <v>4</v>
      </c>
      <c r="F603" s="1">
        <v>42805</v>
      </c>
      <c r="G603" t="s">
        <v>2444</v>
      </c>
      <c r="H603">
        <v>0</v>
      </c>
      <c r="I603">
        <v>0</v>
      </c>
      <c r="J603">
        <v>0</v>
      </c>
      <c r="K603" t="s">
        <v>2445</v>
      </c>
      <c r="Q603">
        <v>152</v>
      </c>
    </row>
    <row r="604" spans="1:17" x14ac:dyDescent="0.25">
      <c r="A604">
        <v>5520819</v>
      </c>
      <c r="B604" t="s">
        <v>2446</v>
      </c>
      <c r="C604" t="s">
        <v>2438</v>
      </c>
      <c r="D604" t="s">
        <v>2447</v>
      </c>
      <c r="E604">
        <v>4</v>
      </c>
      <c r="F604" s="1">
        <v>42806</v>
      </c>
      <c r="G604" t="s">
        <v>2448</v>
      </c>
      <c r="H604">
        <v>2</v>
      </c>
      <c r="I604">
        <v>0</v>
      </c>
      <c r="J604">
        <v>0</v>
      </c>
      <c r="K604" t="s">
        <v>2449</v>
      </c>
      <c r="Q604">
        <v>126</v>
      </c>
    </row>
    <row r="605" spans="1:17" x14ac:dyDescent="0.25">
      <c r="A605">
        <v>5520860</v>
      </c>
      <c r="B605" t="s">
        <v>2450</v>
      </c>
      <c r="C605" t="s">
        <v>2438</v>
      </c>
      <c r="D605" t="s">
        <v>2451</v>
      </c>
      <c r="E605">
        <v>5</v>
      </c>
      <c r="F605" s="1">
        <v>42821</v>
      </c>
      <c r="G605" t="s">
        <v>2452</v>
      </c>
      <c r="H605">
        <v>0</v>
      </c>
      <c r="I605">
        <v>0</v>
      </c>
      <c r="J605">
        <v>1</v>
      </c>
      <c r="K605" t="s">
        <v>2453</v>
      </c>
      <c r="Q605">
        <v>297</v>
      </c>
    </row>
    <row r="606" spans="1:17" x14ac:dyDescent="0.25">
      <c r="A606">
        <v>5520893</v>
      </c>
      <c r="B606" t="s">
        <v>2454</v>
      </c>
      <c r="C606" t="s">
        <v>2438</v>
      </c>
      <c r="D606" t="s">
        <v>2455</v>
      </c>
      <c r="E606">
        <v>5</v>
      </c>
      <c r="F606" s="1">
        <v>42825</v>
      </c>
      <c r="G606" t="s">
        <v>2456</v>
      </c>
      <c r="H606">
        <v>0</v>
      </c>
      <c r="I606">
        <v>0</v>
      </c>
      <c r="J606">
        <v>0</v>
      </c>
      <c r="K606" t="s">
        <v>2457</v>
      </c>
      <c r="Q606">
        <v>85</v>
      </c>
    </row>
    <row r="607" spans="1:17" x14ac:dyDescent="0.25">
      <c r="A607">
        <v>5520827</v>
      </c>
      <c r="B607" t="s">
        <v>2458</v>
      </c>
      <c r="C607" t="s">
        <v>2438</v>
      </c>
      <c r="D607" t="s">
        <v>2459</v>
      </c>
      <c r="E607">
        <v>5</v>
      </c>
      <c r="F607" s="1">
        <v>42848</v>
      </c>
      <c r="G607" t="s">
        <v>2460</v>
      </c>
      <c r="H607">
        <v>0</v>
      </c>
      <c r="I607">
        <v>0</v>
      </c>
      <c r="J607">
        <v>0</v>
      </c>
      <c r="K607" t="s">
        <v>2461</v>
      </c>
      <c r="Q607">
        <v>185</v>
      </c>
    </row>
    <row r="608" spans="1:17" x14ac:dyDescent="0.25">
      <c r="A608">
        <v>5520847</v>
      </c>
      <c r="B608" t="s">
        <v>2462</v>
      </c>
      <c r="C608" t="s">
        <v>2438</v>
      </c>
      <c r="D608" t="s">
        <v>2463</v>
      </c>
      <c r="E608">
        <v>5</v>
      </c>
      <c r="F608" s="1">
        <v>42904</v>
      </c>
      <c r="G608" t="s">
        <v>2464</v>
      </c>
      <c r="H608">
        <v>0</v>
      </c>
      <c r="I608">
        <v>0</v>
      </c>
      <c r="J608">
        <v>1</v>
      </c>
      <c r="K608" t="s">
        <v>2465</v>
      </c>
      <c r="Q608">
        <v>214</v>
      </c>
    </row>
    <row r="609" spans="1:17" x14ac:dyDescent="0.25">
      <c r="A609">
        <v>5520849</v>
      </c>
      <c r="B609" t="e">
        <f>-DMX7MNxikz0S6RQ5OLhNA</f>
        <v>#NAME?</v>
      </c>
      <c r="C609" t="s">
        <v>2438</v>
      </c>
      <c r="D609" t="s">
        <v>2466</v>
      </c>
      <c r="E609">
        <v>5</v>
      </c>
      <c r="F609" s="1">
        <v>43009</v>
      </c>
      <c r="G609" t="s">
        <v>2467</v>
      </c>
      <c r="H609">
        <v>2</v>
      </c>
      <c r="I609">
        <v>1</v>
      </c>
      <c r="J609">
        <v>2</v>
      </c>
      <c r="K609" t="s">
        <v>2468</v>
      </c>
      <c r="Q609">
        <v>96</v>
      </c>
    </row>
    <row r="610" spans="1:17" x14ac:dyDescent="0.25">
      <c r="A610">
        <v>5520896</v>
      </c>
      <c r="B610" t="s">
        <v>2469</v>
      </c>
      <c r="C610" t="s">
        <v>2438</v>
      </c>
      <c r="D610" t="s">
        <v>2470</v>
      </c>
      <c r="E610">
        <v>5</v>
      </c>
      <c r="F610" s="1">
        <v>43054</v>
      </c>
      <c r="G610" t="s">
        <v>2471</v>
      </c>
      <c r="H610">
        <v>7</v>
      </c>
      <c r="I610">
        <v>2</v>
      </c>
      <c r="J610">
        <v>9</v>
      </c>
      <c r="K610" t="s">
        <v>2472</v>
      </c>
      <c r="Q610">
        <v>141</v>
      </c>
    </row>
    <row r="611" spans="1:17" x14ac:dyDescent="0.25">
      <c r="A611">
        <v>5520814</v>
      </c>
      <c r="B611" t="s">
        <v>2473</v>
      </c>
      <c r="C611" t="s">
        <v>2438</v>
      </c>
      <c r="D611" t="s">
        <v>2474</v>
      </c>
      <c r="E611">
        <v>5</v>
      </c>
      <c r="F611" s="1">
        <v>43137</v>
      </c>
      <c r="G611" t="s">
        <v>2475</v>
      </c>
      <c r="H611">
        <v>5</v>
      </c>
      <c r="I611">
        <v>4</v>
      </c>
      <c r="J611">
        <v>5</v>
      </c>
      <c r="K611" t="s">
        <v>2476</v>
      </c>
      <c r="Q611">
        <v>253</v>
      </c>
    </row>
    <row r="612" spans="1:17" x14ac:dyDescent="0.25">
      <c r="A612">
        <v>3991193</v>
      </c>
      <c r="B612" t="s">
        <v>2477</v>
      </c>
      <c r="C612" t="s">
        <v>2478</v>
      </c>
      <c r="D612" t="s">
        <v>2479</v>
      </c>
      <c r="E612">
        <v>1</v>
      </c>
      <c r="F612" s="1">
        <v>42573</v>
      </c>
      <c r="G612" t="s">
        <v>2480</v>
      </c>
      <c r="H612">
        <v>3</v>
      </c>
      <c r="I612">
        <v>0</v>
      </c>
      <c r="J612">
        <v>0</v>
      </c>
      <c r="K612" t="s">
        <v>2481</v>
      </c>
      <c r="Q612">
        <v>36</v>
      </c>
    </row>
    <row r="613" spans="1:17" x14ac:dyDescent="0.25">
      <c r="A613">
        <v>3991194</v>
      </c>
      <c r="B613" t="s">
        <v>2482</v>
      </c>
      <c r="C613" t="s">
        <v>2478</v>
      </c>
      <c r="D613" t="s">
        <v>2483</v>
      </c>
      <c r="E613">
        <v>2</v>
      </c>
      <c r="F613" s="1">
        <v>42696</v>
      </c>
      <c r="G613" t="s">
        <v>2484</v>
      </c>
      <c r="H613">
        <v>2</v>
      </c>
      <c r="I613">
        <v>1</v>
      </c>
      <c r="J613">
        <v>0</v>
      </c>
      <c r="K613" t="s">
        <v>2485</v>
      </c>
      <c r="Q613">
        <v>83</v>
      </c>
    </row>
    <row r="614" spans="1:17" x14ac:dyDescent="0.25">
      <c r="A614">
        <v>3991107</v>
      </c>
      <c r="B614" t="s">
        <v>2486</v>
      </c>
      <c r="C614" t="s">
        <v>2478</v>
      </c>
      <c r="D614" t="s">
        <v>2487</v>
      </c>
      <c r="E614">
        <v>5</v>
      </c>
      <c r="F614" s="1">
        <v>42933</v>
      </c>
      <c r="G614" t="s">
        <v>2488</v>
      </c>
      <c r="H614">
        <v>0</v>
      </c>
      <c r="I614">
        <v>0</v>
      </c>
      <c r="J614">
        <v>0</v>
      </c>
      <c r="K614" t="s">
        <v>2489</v>
      </c>
      <c r="Q614">
        <v>23</v>
      </c>
    </row>
    <row r="615" spans="1:17" x14ac:dyDescent="0.25">
      <c r="A615">
        <v>3991088</v>
      </c>
      <c r="B615" t="s">
        <v>2490</v>
      </c>
      <c r="C615" t="s">
        <v>2478</v>
      </c>
      <c r="D615" t="s">
        <v>2491</v>
      </c>
      <c r="E615">
        <v>1</v>
      </c>
      <c r="F615" s="1">
        <v>42985</v>
      </c>
      <c r="G615" t="s">
        <v>2492</v>
      </c>
      <c r="H615">
        <v>0</v>
      </c>
      <c r="I615">
        <v>1</v>
      </c>
      <c r="J615">
        <v>0</v>
      </c>
      <c r="K615" t="s">
        <v>2493</v>
      </c>
      <c r="Q615">
        <v>33</v>
      </c>
    </row>
    <row r="616" spans="1:17" x14ac:dyDescent="0.25">
      <c r="A616">
        <v>3991124</v>
      </c>
      <c r="B616" t="s">
        <v>2494</v>
      </c>
      <c r="C616" t="s">
        <v>2478</v>
      </c>
      <c r="D616" t="s">
        <v>2495</v>
      </c>
      <c r="E616">
        <v>1</v>
      </c>
      <c r="F616" s="1">
        <v>42995</v>
      </c>
      <c r="G616" t="s">
        <v>2496</v>
      </c>
      <c r="H616">
        <v>6</v>
      </c>
      <c r="I616">
        <v>1</v>
      </c>
      <c r="J616">
        <v>0</v>
      </c>
      <c r="K616" t="s">
        <v>2497</v>
      </c>
      <c r="Q616">
        <v>167</v>
      </c>
    </row>
    <row r="617" spans="1:17" x14ac:dyDescent="0.25">
      <c r="A617">
        <v>3991150</v>
      </c>
      <c r="B617" t="s">
        <v>2498</v>
      </c>
      <c r="C617" t="s">
        <v>2478</v>
      </c>
      <c r="D617" t="s">
        <v>2499</v>
      </c>
      <c r="E617">
        <v>1</v>
      </c>
      <c r="F617" s="1">
        <v>43123</v>
      </c>
      <c r="G617" t="s">
        <v>2500</v>
      </c>
      <c r="H617">
        <v>0</v>
      </c>
      <c r="I617">
        <v>1</v>
      </c>
      <c r="J617">
        <v>0</v>
      </c>
      <c r="K617" t="s">
        <v>2501</v>
      </c>
      <c r="Q617">
        <v>33</v>
      </c>
    </row>
    <row r="618" spans="1:17" x14ac:dyDescent="0.25">
      <c r="A618">
        <v>3991110</v>
      </c>
      <c r="B618" t="s">
        <v>2502</v>
      </c>
      <c r="C618" t="s">
        <v>2478</v>
      </c>
      <c r="D618" t="s">
        <v>2503</v>
      </c>
      <c r="E618">
        <v>1</v>
      </c>
      <c r="F618" s="1">
        <v>43198</v>
      </c>
      <c r="G618" t="s">
        <v>2504</v>
      </c>
      <c r="H618">
        <v>0</v>
      </c>
      <c r="I618">
        <v>0</v>
      </c>
      <c r="J618">
        <v>0</v>
      </c>
      <c r="K618" t="s">
        <v>2505</v>
      </c>
      <c r="Q618">
        <v>43</v>
      </c>
    </row>
    <row r="619" spans="1:17" x14ac:dyDescent="0.25">
      <c r="A619">
        <v>3991074</v>
      </c>
      <c r="B619" t="s">
        <v>2506</v>
      </c>
      <c r="C619" t="s">
        <v>2478</v>
      </c>
      <c r="D619" t="s">
        <v>2507</v>
      </c>
      <c r="E619">
        <v>1</v>
      </c>
      <c r="F619" s="1">
        <v>43211</v>
      </c>
      <c r="G619" t="s">
        <v>2508</v>
      </c>
      <c r="H619">
        <v>0</v>
      </c>
      <c r="I619">
        <v>0</v>
      </c>
      <c r="J619">
        <v>0</v>
      </c>
      <c r="K619" t="s">
        <v>2509</v>
      </c>
      <c r="Q619">
        <v>34</v>
      </c>
    </row>
    <row r="620" spans="1:17" x14ac:dyDescent="0.25">
      <c r="A620">
        <v>3991163</v>
      </c>
      <c r="B620" t="s">
        <v>2510</v>
      </c>
      <c r="C620" t="s">
        <v>2478</v>
      </c>
      <c r="D620" t="s">
        <v>2511</v>
      </c>
      <c r="E620">
        <v>1</v>
      </c>
      <c r="F620" s="1">
        <v>43214</v>
      </c>
      <c r="G620" t="s">
        <v>2512</v>
      </c>
      <c r="H620">
        <v>0</v>
      </c>
      <c r="I620">
        <v>0</v>
      </c>
      <c r="J620">
        <v>0</v>
      </c>
      <c r="K620" t="s">
        <v>2513</v>
      </c>
      <c r="Q620">
        <v>65</v>
      </c>
    </row>
    <row r="621" spans="1:17" x14ac:dyDescent="0.25">
      <c r="A621">
        <v>3991152</v>
      </c>
      <c r="B621" t="s">
        <v>2514</v>
      </c>
      <c r="C621" t="s">
        <v>2478</v>
      </c>
      <c r="D621" t="s">
        <v>2515</v>
      </c>
      <c r="E621">
        <v>1</v>
      </c>
      <c r="F621" s="1">
        <v>43264</v>
      </c>
      <c r="G621" t="s">
        <v>2516</v>
      </c>
      <c r="H621">
        <v>0</v>
      </c>
      <c r="I621">
        <v>0</v>
      </c>
      <c r="J621">
        <v>0</v>
      </c>
      <c r="K621" t="s">
        <v>2517</v>
      </c>
      <c r="Q621">
        <v>129</v>
      </c>
    </row>
    <row r="622" spans="1:17" x14ac:dyDescent="0.25">
      <c r="A622">
        <v>2705605</v>
      </c>
      <c r="B622" t="s">
        <v>2518</v>
      </c>
      <c r="C622" t="s">
        <v>2519</v>
      </c>
      <c r="D622" t="s">
        <v>2520</v>
      </c>
      <c r="E622">
        <v>1</v>
      </c>
      <c r="F622" s="1">
        <v>41151</v>
      </c>
      <c r="G622" t="s">
        <v>2521</v>
      </c>
      <c r="H622">
        <v>2</v>
      </c>
      <c r="I622">
        <v>3</v>
      </c>
      <c r="J622">
        <v>0</v>
      </c>
      <c r="K622" t="s">
        <v>2522</v>
      </c>
      <c r="Q622">
        <v>66</v>
      </c>
    </row>
    <row r="623" spans="1:17" x14ac:dyDescent="0.25">
      <c r="A623">
        <v>2685484</v>
      </c>
      <c r="B623" t="s">
        <v>2523</v>
      </c>
      <c r="C623" t="s">
        <v>2519</v>
      </c>
      <c r="D623" t="s">
        <v>2524</v>
      </c>
      <c r="E623">
        <v>4</v>
      </c>
      <c r="F623" s="1">
        <v>41249</v>
      </c>
      <c r="G623" t="s">
        <v>2525</v>
      </c>
      <c r="H623">
        <v>0</v>
      </c>
      <c r="I623">
        <v>0</v>
      </c>
      <c r="J623">
        <v>0</v>
      </c>
      <c r="K623" t="s">
        <v>2526</v>
      </c>
      <c r="Q623">
        <v>66</v>
      </c>
    </row>
    <row r="624" spans="1:17" x14ac:dyDescent="0.25">
      <c r="A624">
        <v>2685459</v>
      </c>
      <c r="B624" t="s">
        <v>2527</v>
      </c>
      <c r="C624" t="s">
        <v>2519</v>
      </c>
      <c r="D624" t="s">
        <v>2528</v>
      </c>
      <c r="E624">
        <v>2</v>
      </c>
      <c r="F624" s="1">
        <v>41252</v>
      </c>
      <c r="G624" t="s">
        <v>2529</v>
      </c>
      <c r="H624">
        <v>1</v>
      </c>
      <c r="I624">
        <v>0</v>
      </c>
      <c r="J624">
        <v>0</v>
      </c>
      <c r="K624" t="s">
        <v>2530</v>
      </c>
      <c r="Q624">
        <v>62</v>
      </c>
    </row>
    <row r="625" spans="1:17" x14ac:dyDescent="0.25">
      <c r="A625">
        <v>2705622</v>
      </c>
      <c r="B625" t="s">
        <v>2531</v>
      </c>
      <c r="C625" t="s">
        <v>2519</v>
      </c>
      <c r="D625" t="s">
        <v>2532</v>
      </c>
      <c r="E625">
        <v>4</v>
      </c>
      <c r="F625" s="1">
        <v>41259</v>
      </c>
      <c r="G625" t="s">
        <v>2533</v>
      </c>
      <c r="H625">
        <v>1</v>
      </c>
      <c r="I625">
        <v>1</v>
      </c>
      <c r="J625">
        <v>0</v>
      </c>
      <c r="K625" t="s">
        <v>2534</v>
      </c>
      <c r="Q625">
        <v>81</v>
      </c>
    </row>
    <row r="626" spans="1:17" x14ac:dyDescent="0.25">
      <c r="A626">
        <v>2685447</v>
      </c>
      <c r="B626" t="s">
        <v>2535</v>
      </c>
      <c r="C626" t="s">
        <v>2519</v>
      </c>
      <c r="D626" t="s">
        <v>2536</v>
      </c>
      <c r="E626">
        <v>3</v>
      </c>
      <c r="F626" s="1">
        <v>41278</v>
      </c>
      <c r="G626" t="s">
        <v>2537</v>
      </c>
      <c r="H626">
        <v>0</v>
      </c>
      <c r="I626">
        <v>0</v>
      </c>
      <c r="J626">
        <v>0</v>
      </c>
      <c r="K626" t="s">
        <v>2538</v>
      </c>
      <c r="Q626">
        <v>35</v>
      </c>
    </row>
    <row r="627" spans="1:17" x14ac:dyDescent="0.25">
      <c r="A627">
        <v>2685469</v>
      </c>
      <c r="B627" t="s">
        <v>2539</v>
      </c>
      <c r="C627" t="s">
        <v>2519</v>
      </c>
      <c r="D627" t="s">
        <v>2540</v>
      </c>
      <c r="E627">
        <v>2</v>
      </c>
      <c r="F627" s="1">
        <v>41455</v>
      </c>
      <c r="G627" t="s">
        <v>2541</v>
      </c>
      <c r="H627">
        <v>1</v>
      </c>
      <c r="I627">
        <v>0</v>
      </c>
      <c r="J627">
        <v>0</v>
      </c>
      <c r="K627" t="s">
        <v>2542</v>
      </c>
      <c r="Q627">
        <v>29</v>
      </c>
    </row>
    <row r="628" spans="1:17" x14ac:dyDescent="0.25">
      <c r="A628">
        <v>2685426</v>
      </c>
      <c r="B628" t="s">
        <v>2543</v>
      </c>
      <c r="C628" t="s">
        <v>2519</v>
      </c>
      <c r="D628" t="s">
        <v>2544</v>
      </c>
      <c r="E628">
        <v>1</v>
      </c>
      <c r="F628" s="1">
        <v>41462</v>
      </c>
      <c r="G628" t="s">
        <v>2545</v>
      </c>
      <c r="H628">
        <v>1</v>
      </c>
      <c r="I628">
        <v>0</v>
      </c>
      <c r="J628">
        <v>1</v>
      </c>
      <c r="K628" t="s">
        <v>2546</v>
      </c>
      <c r="Q628">
        <v>55</v>
      </c>
    </row>
    <row r="629" spans="1:17" x14ac:dyDescent="0.25">
      <c r="A629">
        <v>2705623</v>
      </c>
      <c r="B629" t="s">
        <v>2547</v>
      </c>
      <c r="C629" t="s">
        <v>2519</v>
      </c>
      <c r="D629" t="s">
        <v>2548</v>
      </c>
      <c r="E629">
        <v>1</v>
      </c>
      <c r="F629" s="1">
        <v>41463</v>
      </c>
      <c r="G629" t="s">
        <v>2549</v>
      </c>
      <c r="H629">
        <v>0</v>
      </c>
      <c r="I629">
        <v>0</v>
      </c>
      <c r="J629">
        <v>0</v>
      </c>
      <c r="K629" t="s">
        <v>2550</v>
      </c>
      <c r="Q629">
        <v>44</v>
      </c>
    </row>
    <row r="630" spans="1:17" x14ac:dyDescent="0.25">
      <c r="A630">
        <v>2685475</v>
      </c>
      <c r="B630" t="s">
        <v>2551</v>
      </c>
      <c r="C630" t="s">
        <v>2519</v>
      </c>
      <c r="D630" t="s">
        <v>2552</v>
      </c>
      <c r="E630">
        <v>4</v>
      </c>
      <c r="F630" s="1">
        <v>41540</v>
      </c>
      <c r="G630" t="s">
        <v>2553</v>
      </c>
      <c r="H630">
        <v>2</v>
      </c>
      <c r="I630">
        <v>0</v>
      </c>
      <c r="J630">
        <v>0</v>
      </c>
      <c r="K630" t="s">
        <v>2554</v>
      </c>
      <c r="Q630">
        <v>27</v>
      </c>
    </row>
    <row r="631" spans="1:17" x14ac:dyDescent="0.25">
      <c r="A631">
        <v>2705625</v>
      </c>
      <c r="B631" t="e">
        <f>-UuBDbZBF8CTYea5jzv3Nw</f>
        <v>#NAME?</v>
      </c>
      <c r="C631" t="s">
        <v>2519</v>
      </c>
      <c r="D631" t="s">
        <v>2555</v>
      </c>
      <c r="E631">
        <v>3</v>
      </c>
      <c r="F631" s="1">
        <v>41733</v>
      </c>
      <c r="G631" t="s">
        <v>2556</v>
      </c>
      <c r="H631">
        <v>4</v>
      </c>
      <c r="I631">
        <v>0</v>
      </c>
      <c r="J631">
        <v>0</v>
      </c>
      <c r="K631" t="s">
        <v>2557</v>
      </c>
      <c r="Q631">
        <v>162</v>
      </c>
    </row>
    <row r="632" spans="1:17" x14ac:dyDescent="0.25">
      <c r="A632">
        <v>1674620</v>
      </c>
      <c r="B632" t="s">
        <v>2558</v>
      </c>
      <c r="C632" t="s">
        <v>2559</v>
      </c>
      <c r="D632" t="s">
        <v>2560</v>
      </c>
      <c r="E632">
        <v>3</v>
      </c>
      <c r="F632" s="1">
        <v>41525</v>
      </c>
      <c r="G632" t="s">
        <v>2561</v>
      </c>
      <c r="H632">
        <v>1</v>
      </c>
      <c r="I632">
        <v>0</v>
      </c>
      <c r="J632">
        <v>0</v>
      </c>
      <c r="K632" t="s">
        <v>2562</v>
      </c>
      <c r="Q632">
        <v>102</v>
      </c>
    </row>
    <row r="633" spans="1:17" x14ac:dyDescent="0.25">
      <c r="A633">
        <v>1703338</v>
      </c>
      <c r="B633" t="s">
        <v>2563</v>
      </c>
      <c r="C633" t="s">
        <v>2559</v>
      </c>
      <c r="D633" t="s">
        <v>2564</v>
      </c>
      <c r="E633">
        <v>5</v>
      </c>
      <c r="F633" s="1">
        <v>41525</v>
      </c>
      <c r="G633" t="s">
        <v>2565</v>
      </c>
      <c r="H633">
        <v>0</v>
      </c>
      <c r="I633">
        <v>0</v>
      </c>
      <c r="J633">
        <v>0</v>
      </c>
      <c r="K633" t="s">
        <v>2566</v>
      </c>
      <c r="Q633">
        <v>33</v>
      </c>
    </row>
    <row r="634" spans="1:17" x14ac:dyDescent="0.25">
      <c r="A634">
        <v>1731011</v>
      </c>
      <c r="B634" t="s">
        <v>2567</v>
      </c>
      <c r="C634" t="s">
        <v>2559</v>
      </c>
      <c r="D634" t="s">
        <v>2568</v>
      </c>
      <c r="E634">
        <v>4</v>
      </c>
      <c r="F634" s="1">
        <v>41560</v>
      </c>
      <c r="G634" t="s">
        <v>2569</v>
      </c>
      <c r="H634">
        <v>0</v>
      </c>
      <c r="I634">
        <v>0</v>
      </c>
      <c r="J634">
        <v>0</v>
      </c>
      <c r="K634" t="s">
        <v>2570</v>
      </c>
      <c r="Q634">
        <v>84</v>
      </c>
    </row>
    <row r="635" spans="1:17" x14ac:dyDescent="0.25">
      <c r="A635">
        <v>1731048</v>
      </c>
      <c r="B635" t="s">
        <v>2571</v>
      </c>
      <c r="C635" t="s">
        <v>2559</v>
      </c>
      <c r="D635" t="s">
        <v>2572</v>
      </c>
      <c r="E635">
        <v>2</v>
      </c>
      <c r="F635" s="1">
        <v>41872</v>
      </c>
      <c r="G635" t="s">
        <v>2573</v>
      </c>
      <c r="H635">
        <v>0</v>
      </c>
      <c r="I635">
        <v>0</v>
      </c>
      <c r="J635">
        <v>0</v>
      </c>
      <c r="K635" t="s">
        <v>2574</v>
      </c>
      <c r="Q635">
        <v>111</v>
      </c>
    </row>
    <row r="636" spans="1:17" x14ac:dyDescent="0.25">
      <c r="A636">
        <v>1674618</v>
      </c>
      <c r="B636" t="s">
        <v>2575</v>
      </c>
      <c r="C636" t="s">
        <v>2559</v>
      </c>
      <c r="D636" t="e">
        <f>-RYIKWBSTaJ21B2UMyzI-Q</f>
        <v>#NAME?</v>
      </c>
      <c r="E636">
        <v>4</v>
      </c>
      <c r="F636" s="1">
        <v>41889</v>
      </c>
      <c r="G636" t="s">
        <v>2576</v>
      </c>
      <c r="H636">
        <v>3</v>
      </c>
      <c r="I636">
        <v>1</v>
      </c>
      <c r="J636">
        <v>2</v>
      </c>
      <c r="K636" t="s">
        <v>2577</v>
      </c>
      <c r="Q636">
        <v>85</v>
      </c>
    </row>
    <row r="637" spans="1:17" x14ac:dyDescent="0.25">
      <c r="A637">
        <v>1703297</v>
      </c>
      <c r="B637" t="s">
        <v>2578</v>
      </c>
      <c r="C637" t="s">
        <v>2559</v>
      </c>
      <c r="D637" t="s">
        <v>2579</v>
      </c>
      <c r="E637">
        <v>5</v>
      </c>
      <c r="F637" s="1">
        <v>41963</v>
      </c>
      <c r="G637" t="s">
        <v>2580</v>
      </c>
      <c r="H637">
        <v>3</v>
      </c>
      <c r="I637">
        <v>0</v>
      </c>
      <c r="J637">
        <v>0</v>
      </c>
      <c r="K637" t="s">
        <v>2581</v>
      </c>
      <c r="Q637">
        <v>101</v>
      </c>
    </row>
    <row r="638" spans="1:17" x14ac:dyDescent="0.25">
      <c r="A638">
        <v>1703329</v>
      </c>
      <c r="B638" t="s">
        <v>2582</v>
      </c>
      <c r="C638" t="s">
        <v>2559</v>
      </c>
      <c r="D638" t="s">
        <v>2583</v>
      </c>
      <c r="E638">
        <v>4</v>
      </c>
      <c r="F638" s="1">
        <v>42113</v>
      </c>
      <c r="G638" t="s">
        <v>2584</v>
      </c>
      <c r="H638">
        <v>0</v>
      </c>
      <c r="I638">
        <v>0</v>
      </c>
      <c r="J638">
        <v>0</v>
      </c>
      <c r="K638" t="s">
        <v>2585</v>
      </c>
      <c r="Q638">
        <v>72</v>
      </c>
    </row>
    <row r="639" spans="1:17" x14ac:dyDescent="0.25">
      <c r="A639">
        <v>1730972</v>
      </c>
      <c r="B639" t="s">
        <v>2586</v>
      </c>
      <c r="C639" t="s">
        <v>2559</v>
      </c>
      <c r="D639" t="s">
        <v>2587</v>
      </c>
      <c r="E639">
        <v>4</v>
      </c>
      <c r="F639" s="1">
        <v>42337</v>
      </c>
      <c r="G639" t="s">
        <v>2588</v>
      </c>
      <c r="H639">
        <v>1</v>
      </c>
      <c r="I639">
        <v>0</v>
      </c>
      <c r="J639">
        <v>0</v>
      </c>
      <c r="K639" t="s">
        <v>2589</v>
      </c>
      <c r="Q639">
        <v>77</v>
      </c>
    </row>
    <row r="640" spans="1:17" x14ac:dyDescent="0.25">
      <c r="A640">
        <v>1731000</v>
      </c>
      <c r="B640" t="s">
        <v>2590</v>
      </c>
      <c r="C640" t="s">
        <v>2559</v>
      </c>
      <c r="D640" t="s">
        <v>2591</v>
      </c>
      <c r="E640">
        <v>4</v>
      </c>
      <c r="F640" s="1">
        <v>43235</v>
      </c>
      <c r="G640" t="s">
        <v>2592</v>
      </c>
      <c r="H640">
        <v>1</v>
      </c>
      <c r="I640">
        <v>0</v>
      </c>
      <c r="J640">
        <v>0</v>
      </c>
      <c r="K640" t="s">
        <v>2593</v>
      </c>
      <c r="Q640">
        <v>86</v>
      </c>
    </row>
    <row r="641" spans="1:17" x14ac:dyDescent="0.25">
      <c r="A641">
        <v>1703358</v>
      </c>
      <c r="B641" t="s">
        <v>2594</v>
      </c>
      <c r="C641" t="s">
        <v>2559</v>
      </c>
      <c r="D641" t="s">
        <v>2595</v>
      </c>
      <c r="E641">
        <v>3</v>
      </c>
      <c r="F641" s="1">
        <v>43261</v>
      </c>
      <c r="G641" t="s">
        <v>2596</v>
      </c>
      <c r="H641">
        <v>0</v>
      </c>
      <c r="I641">
        <v>0</v>
      </c>
      <c r="J641">
        <v>0</v>
      </c>
      <c r="K641" t="s">
        <v>2597</v>
      </c>
      <c r="Q641">
        <v>124</v>
      </c>
    </row>
    <row r="642" spans="1:17" x14ac:dyDescent="0.25">
      <c r="A642">
        <v>4694304</v>
      </c>
      <c r="B642" t="s">
        <v>2598</v>
      </c>
      <c r="C642" t="s">
        <v>2599</v>
      </c>
      <c r="D642" t="s">
        <v>2600</v>
      </c>
      <c r="E642">
        <v>4</v>
      </c>
      <c r="F642" s="1">
        <v>42905</v>
      </c>
      <c r="G642" t="s">
        <v>2601</v>
      </c>
      <c r="H642">
        <v>0</v>
      </c>
      <c r="I642">
        <v>0</v>
      </c>
      <c r="J642">
        <v>1</v>
      </c>
      <c r="K642" t="s">
        <v>2602</v>
      </c>
      <c r="Q642">
        <v>62</v>
      </c>
    </row>
    <row r="643" spans="1:17" x14ac:dyDescent="0.25">
      <c r="A643">
        <v>4694328</v>
      </c>
      <c r="B643" t="s">
        <v>2603</v>
      </c>
      <c r="C643" t="s">
        <v>2599</v>
      </c>
      <c r="D643" t="s">
        <v>2604</v>
      </c>
      <c r="E643">
        <v>4</v>
      </c>
      <c r="F643" s="1">
        <v>42931</v>
      </c>
      <c r="G643" t="s">
        <v>2605</v>
      </c>
      <c r="H643">
        <v>0</v>
      </c>
      <c r="I643">
        <v>0</v>
      </c>
      <c r="J643">
        <v>0</v>
      </c>
      <c r="K643" t="s">
        <v>2606</v>
      </c>
      <c r="Q643">
        <v>74</v>
      </c>
    </row>
    <row r="644" spans="1:17" x14ac:dyDescent="0.25">
      <c r="A644">
        <v>4694377</v>
      </c>
      <c r="B644" t="s">
        <v>2607</v>
      </c>
      <c r="C644" t="s">
        <v>2599</v>
      </c>
      <c r="D644" t="s">
        <v>2608</v>
      </c>
      <c r="E644">
        <v>3</v>
      </c>
      <c r="F644" s="1">
        <v>42938</v>
      </c>
      <c r="G644" t="s">
        <v>2609</v>
      </c>
      <c r="H644">
        <v>0</v>
      </c>
      <c r="I644">
        <v>0</v>
      </c>
      <c r="J644">
        <v>0</v>
      </c>
      <c r="K644" t="s">
        <v>2610</v>
      </c>
      <c r="Q644">
        <v>252</v>
      </c>
    </row>
    <row r="645" spans="1:17" x14ac:dyDescent="0.25">
      <c r="A645">
        <v>4694323</v>
      </c>
      <c r="B645" t="s">
        <v>2611</v>
      </c>
      <c r="C645" t="s">
        <v>2599</v>
      </c>
      <c r="D645" t="s">
        <v>2612</v>
      </c>
      <c r="E645">
        <v>4</v>
      </c>
      <c r="F645" s="1">
        <v>42952</v>
      </c>
      <c r="G645" t="s">
        <v>2613</v>
      </c>
      <c r="H645">
        <v>0</v>
      </c>
      <c r="I645">
        <v>0</v>
      </c>
      <c r="J645">
        <v>0</v>
      </c>
      <c r="K645" t="s">
        <v>2614</v>
      </c>
      <c r="Q645">
        <v>80</v>
      </c>
    </row>
    <row r="646" spans="1:17" x14ac:dyDescent="0.25">
      <c r="A646">
        <v>4694350</v>
      </c>
      <c r="B646" t="s">
        <v>2615</v>
      </c>
      <c r="C646" t="s">
        <v>2599</v>
      </c>
      <c r="D646" t="s">
        <v>2616</v>
      </c>
      <c r="E646">
        <v>3</v>
      </c>
      <c r="F646" s="1">
        <v>42953</v>
      </c>
      <c r="G646" t="s">
        <v>2617</v>
      </c>
      <c r="H646">
        <v>0</v>
      </c>
      <c r="I646">
        <v>0</v>
      </c>
      <c r="J646">
        <v>0</v>
      </c>
      <c r="K646" t="s">
        <v>2618</v>
      </c>
      <c r="Q646">
        <v>60</v>
      </c>
    </row>
    <row r="647" spans="1:17" x14ac:dyDescent="0.25">
      <c r="A647">
        <v>4694311</v>
      </c>
      <c r="B647" t="s">
        <v>2619</v>
      </c>
      <c r="C647" t="s">
        <v>2599</v>
      </c>
      <c r="D647" t="s">
        <v>2620</v>
      </c>
      <c r="E647">
        <v>5</v>
      </c>
      <c r="F647" s="1">
        <v>42972</v>
      </c>
      <c r="G647" t="s">
        <v>2621</v>
      </c>
      <c r="H647">
        <v>0</v>
      </c>
      <c r="I647">
        <v>0</v>
      </c>
      <c r="J647">
        <v>0</v>
      </c>
      <c r="K647" t="s">
        <v>2622</v>
      </c>
      <c r="Q647">
        <v>103</v>
      </c>
    </row>
    <row r="648" spans="1:17" x14ac:dyDescent="0.25">
      <c r="A648">
        <v>4694360</v>
      </c>
      <c r="B648" t="s">
        <v>2623</v>
      </c>
      <c r="C648" t="s">
        <v>2599</v>
      </c>
      <c r="D648" t="s">
        <v>2624</v>
      </c>
      <c r="E648">
        <v>4</v>
      </c>
      <c r="F648" s="1">
        <v>42987</v>
      </c>
      <c r="G648" t="s">
        <v>2625</v>
      </c>
      <c r="H648">
        <v>1</v>
      </c>
      <c r="I648">
        <v>0</v>
      </c>
      <c r="J648">
        <v>0</v>
      </c>
      <c r="K648" t="s">
        <v>2626</v>
      </c>
      <c r="Q648">
        <v>142</v>
      </c>
    </row>
    <row r="649" spans="1:17" x14ac:dyDescent="0.25">
      <c r="A649">
        <v>4694378</v>
      </c>
      <c r="B649" t="s">
        <v>2627</v>
      </c>
      <c r="C649" t="s">
        <v>2599</v>
      </c>
      <c r="D649" t="s">
        <v>2628</v>
      </c>
      <c r="E649">
        <v>4</v>
      </c>
      <c r="F649" s="1">
        <v>42992</v>
      </c>
      <c r="G649" t="s">
        <v>2629</v>
      </c>
      <c r="H649">
        <v>2</v>
      </c>
      <c r="I649">
        <v>0</v>
      </c>
      <c r="J649">
        <v>1</v>
      </c>
      <c r="K649" t="s">
        <v>2630</v>
      </c>
      <c r="Q649">
        <v>230</v>
      </c>
    </row>
    <row r="650" spans="1:17" x14ac:dyDescent="0.25">
      <c r="A650">
        <v>4694317</v>
      </c>
      <c r="B650" t="s">
        <v>2631</v>
      </c>
      <c r="C650" t="s">
        <v>2599</v>
      </c>
      <c r="D650" t="s">
        <v>2632</v>
      </c>
      <c r="E650">
        <v>5</v>
      </c>
      <c r="F650" s="1">
        <v>43007</v>
      </c>
      <c r="G650" t="s">
        <v>2633</v>
      </c>
      <c r="H650">
        <v>1</v>
      </c>
      <c r="I650">
        <v>1</v>
      </c>
      <c r="J650">
        <v>1</v>
      </c>
      <c r="K650" t="s">
        <v>2634</v>
      </c>
      <c r="Q650">
        <v>68</v>
      </c>
    </row>
    <row r="651" spans="1:17" x14ac:dyDescent="0.25">
      <c r="A651">
        <v>4694307</v>
      </c>
      <c r="B651" t="s">
        <v>2635</v>
      </c>
      <c r="C651" t="s">
        <v>2599</v>
      </c>
      <c r="D651" t="s">
        <v>2636</v>
      </c>
      <c r="E651">
        <v>4</v>
      </c>
      <c r="F651" s="1">
        <v>43093</v>
      </c>
      <c r="G651" t="s">
        <v>2637</v>
      </c>
      <c r="H651">
        <v>0</v>
      </c>
      <c r="I651">
        <v>0</v>
      </c>
      <c r="J651">
        <v>0</v>
      </c>
      <c r="K651" t="s">
        <v>2638</v>
      </c>
      <c r="Q651">
        <v>421</v>
      </c>
    </row>
    <row r="652" spans="1:17" x14ac:dyDescent="0.25">
      <c r="A652">
        <v>5765518</v>
      </c>
      <c r="B652" t="s">
        <v>2639</v>
      </c>
      <c r="C652" t="s">
        <v>2640</v>
      </c>
      <c r="D652" t="s">
        <v>2641</v>
      </c>
      <c r="E652">
        <v>4</v>
      </c>
      <c r="F652" s="1">
        <v>41299</v>
      </c>
      <c r="G652" t="s">
        <v>2642</v>
      </c>
      <c r="H652">
        <v>10</v>
      </c>
      <c r="I652">
        <v>0</v>
      </c>
      <c r="J652">
        <v>2</v>
      </c>
      <c r="K652" t="s">
        <v>2643</v>
      </c>
      <c r="Q652">
        <v>249</v>
      </c>
    </row>
    <row r="653" spans="1:17" x14ac:dyDescent="0.25">
      <c r="A653">
        <v>5765549</v>
      </c>
      <c r="B653" t="s">
        <v>2644</v>
      </c>
      <c r="C653" t="s">
        <v>2640</v>
      </c>
      <c r="D653" t="s">
        <v>2645</v>
      </c>
      <c r="E653">
        <v>4</v>
      </c>
      <c r="F653" s="1">
        <v>42154</v>
      </c>
      <c r="G653" t="s">
        <v>2646</v>
      </c>
      <c r="H653">
        <v>4</v>
      </c>
      <c r="I653">
        <v>3</v>
      </c>
      <c r="J653">
        <v>4</v>
      </c>
      <c r="K653" t="s">
        <v>2647</v>
      </c>
      <c r="Q653">
        <v>82</v>
      </c>
    </row>
    <row r="654" spans="1:17" x14ac:dyDescent="0.25">
      <c r="A654">
        <v>5765524</v>
      </c>
      <c r="B654" t="s">
        <v>2648</v>
      </c>
      <c r="C654" t="s">
        <v>2640</v>
      </c>
      <c r="D654" t="s">
        <v>2649</v>
      </c>
      <c r="E654">
        <v>5</v>
      </c>
      <c r="F654" s="1">
        <v>42154</v>
      </c>
      <c r="G654" t="s">
        <v>2650</v>
      </c>
      <c r="H654">
        <v>4</v>
      </c>
      <c r="I654">
        <v>3</v>
      </c>
      <c r="J654">
        <v>5</v>
      </c>
      <c r="K654" t="s">
        <v>2651</v>
      </c>
      <c r="Q654">
        <v>80</v>
      </c>
    </row>
    <row r="655" spans="1:17" x14ac:dyDescent="0.25">
      <c r="A655">
        <v>5765503</v>
      </c>
      <c r="B655" t="s">
        <v>2652</v>
      </c>
      <c r="C655" t="s">
        <v>2640</v>
      </c>
      <c r="D655" t="s">
        <v>2653</v>
      </c>
      <c r="E655">
        <v>3</v>
      </c>
      <c r="F655" s="1">
        <v>42154</v>
      </c>
      <c r="G655" t="s">
        <v>2654</v>
      </c>
      <c r="H655">
        <v>5</v>
      </c>
      <c r="I655">
        <v>3</v>
      </c>
      <c r="J655">
        <v>4</v>
      </c>
      <c r="K655" t="s">
        <v>2655</v>
      </c>
      <c r="Q655">
        <v>130</v>
      </c>
    </row>
    <row r="656" spans="1:17" x14ac:dyDescent="0.25">
      <c r="A656">
        <v>5765515</v>
      </c>
      <c r="B656" t="s">
        <v>2656</v>
      </c>
      <c r="C656" t="s">
        <v>2640</v>
      </c>
      <c r="D656" t="s">
        <v>2657</v>
      </c>
      <c r="E656">
        <v>4</v>
      </c>
      <c r="F656" s="1">
        <v>42154</v>
      </c>
      <c r="G656" t="s">
        <v>2658</v>
      </c>
      <c r="H656">
        <v>6</v>
      </c>
      <c r="I656">
        <v>5</v>
      </c>
      <c r="J656">
        <v>7</v>
      </c>
      <c r="K656" t="s">
        <v>2659</v>
      </c>
      <c r="Q656">
        <v>238</v>
      </c>
    </row>
    <row r="657" spans="1:17" x14ac:dyDescent="0.25">
      <c r="A657">
        <v>5765514</v>
      </c>
      <c r="B657" t="s">
        <v>2660</v>
      </c>
      <c r="C657" t="s">
        <v>2640</v>
      </c>
      <c r="D657" t="s">
        <v>2661</v>
      </c>
      <c r="E657">
        <v>4</v>
      </c>
      <c r="F657" s="1">
        <v>42320</v>
      </c>
      <c r="G657" t="s">
        <v>2662</v>
      </c>
      <c r="H657">
        <v>16</v>
      </c>
      <c r="I657">
        <v>7</v>
      </c>
      <c r="J657">
        <v>12</v>
      </c>
      <c r="K657" t="s">
        <v>2663</v>
      </c>
      <c r="Q657">
        <v>177</v>
      </c>
    </row>
    <row r="658" spans="1:17" x14ac:dyDescent="0.25">
      <c r="A658">
        <v>5765526</v>
      </c>
      <c r="B658" t="s">
        <v>2664</v>
      </c>
      <c r="C658" t="s">
        <v>2640</v>
      </c>
      <c r="D658" t="s">
        <v>2665</v>
      </c>
      <c r="E658">
        <v>5</v>
      </c>
      <c r="F658" s="1">
        <v>42831</v>
      </c>
      <c r="G658" t="s">
        <v>2666</v>
      </c>
      <c r="H658">
        <v>17</v>
      </c>
      <c r="I658">
        <v>14</v>
      </c>
      <c r="J658">
        <v>20</v>
      </c>
      <c r="K658" t="s">
        <v>2667</v>
      </c>
      <c r="Q658">
        <v>412</v>
      </c>
    </row>
    <row r="659" spans="1:17" x14ac:dyDescent="0.25">
      <c r="A659">
        <v>5765544</v>
      </c>
      <c r="B659" t="s">
        <v>2668</v>
      </c>
      <c r="C659" t="s">
        <v>2640</v>
      </c>
      <c r="D659" t="s">
        <v>2669</v>
      </c>
      <c r="E659">
        <v>4</v>
      </c>
      <c r="F659" s="1">
        <v>43046</v>
      </c>
      <c r="G659" t="s">
        <v>2670</v>
      </c>
      <c r="H659">
        <v>21</v>
      </c>
      <c r="I659">
        <v>9</v>
      </c>
      <c r="J659">
        <v>19</v>
      </c>
      <c r="K659" t="s">
        <v>2671</v>
      </c>
      <c r="Q659">
        <v>128</v>
      </c>
    </row>
    <row r="660" spans="1:17" x14ac:dyDescent="0.25">
      <c r="A660">
        <v>5765540</v>
      </c>
      <c r="B660" t="s">
        <v>2672</v>
      </c>
      <c r="C660" t="s">
        <v>2640</v>
      </c>
      <c r="D660" t="s">
        <v>2673</v>
      </c>
      <c r="E660">
        <v>5</v>
      </c>
      <c r="F660" s="1">
        <v>43247</v>
      </c>
      <c r="G660" t="s">
        <v>2674</v>
      </c>
      <c r="H660">
        <v>22</v>
      </c>
      <c r="I660">
        <v>10</v>
      </c>
      <c r="J660">
        <v>20</v>
      </c>
      <c r="K660" t="s">
        <v>2675</v>
      </c>
      <c r="Q660">
        <v>292</v>
      </c>
    </row>
    <row r="661" spans="1:17" x14ac:dyDescent="0.25">
      <c r="A661">
        <v>5765499</v>
      </c>
      <c r="B661" t="s">
        <v>2676</v>
      </c>
      <c r="C661" t="s">
        <v>2640</v>
      </c>
      <c r="D661" t="s">
        <v>2677</v>
      </c>
      <c r="E661">
        <v>3</v>
      </c>
      <c r="F661" s="1">
        <v>43255</v>
      </c>
      <c r="G661" t="s">
        <v>2678</v>
      </c>
      <c r="H661">
        <v>19</v>
      </c>
      <c r="I661">
        <v>12</v>
      </c>
      <c r="J661">
        <v>17</v>
      </c>
      <c r="K661" t="s">
        <v>2679</v>
      </c>
      <c r="Q661">
        <v>155</v>
      </c>
    </row>
    <row r="662" spans="1:17" x14ac:dyDescent="0.25">
      <c r="A662">
        <v>5127678</v>
      </c>
      <c r="B662" t="s">
        <v>2680</v>
      </c>
      <c r="C662" t="e">
        <f t="shared" ref="C662:C671" si="5">-AGXyI_K8StzQ7CGehQ2tQ</f>
        <v>#NAME?</v>
      </c>
      <c r="D662" t="s">
        <v>2681</v>
      </c>
      <c r="E662">
        <v>2</v>
      </c>
      <c r="F662" s="1">
        <v>41633</v>
      </c>
      <c r="G662" t="s">
        <v>2682</v>
      </c>
      <c r="H662">
        <v>4</v>
      </c>
      <c r="I662">
        <v>0</v>
      </c>
      <c r="J662">
        <v>1</v>
      </c>
      <c r="K662" t="s">
        <v>2683</v>
      </c>
      <c r="Q662">
        <v>133</v>
      </c>
    </row>
    <row r="663" spans="1:17" x14ac:dyDescent="0.25">
      <c r="A663">
        <v>5127595</v>
      </c>
      <c r="B663" t="s">
        <v>2684</v>
      </c>
      <c r="C663" t="e">
        <f t="shared" si="5"/>
        <v>#NAME?</v>
      </c>
      <c r="D663" t="s">
        <v>2685</v>
      </c>
      <c r="E663">
        <v>4</v>
      </c>
      <c r="F663" s="1">
        <v>41638</v>
      </c>
      <c r="G663" t="s">
        <v>2686</v>
      </c>
      <c r="H663">
        <v>2</v>
      </c>
      <c r="I663">
        <v>1</v>
      </c>
      <c r="J663">
        <v>0</v>
      </c>
      <c r="K663" t="s">
        <v>2687</v>
      </c>
      <c r="Q663">
        <v>233</v>
      </c>
    </row>
    <row r="664" spans="1:17" x14ac:dyDescent="0.25">
      <c r="A664">
        <v>5127608</v>
      </c>
      <c r="B664" t="s">
        <v>2688</v>
      </c>
      <c r="C664" t="e">
        <f t="shared" si="5"/>
        <v>#NAME?</v>
      </c>
      <c r="D664" t="s">
        <v>2689</v>
      </c>
      <c r="E664">
        <v>4</v>
      </c>
      <c r="F664" s="1">
        <v>41651</v>
      </c>
      <c r="G664" t="s">
        <v>2690</v>
      </c>
      <c r="H664">
        <v>2</v>
      </c>
      <c r="I664">
        <v>0</v>
      </c>
      <c r="J664">
        <v>2</v>
      </c>
      <c r="K664" t="s">
        <v>2691</v>
      </c>
      <c r="Q664">
        <v>157</v>
      </c>
    </row>
    <row r="665" spans="1:17" x14ac:dyDescent="0.25">
      <c r="A665">
        <v>5127616</v>
      </c>
      <c r="B665" t="e">
        <f>-MKzYdQfMiFsgfvsT5SY-a</f>
        <v>#NAME?</v>
      </c>
      <c r="C665" t="e">
        <f t="shared" si="5"/>
        <v>#NAME?</v>
      </c>
      <c r="D665" t="s">
        <v>2692</v>
      </c>
      <c r="E665">
        <v>1</v>
      </c>
      <c r="F665" s="1">
        <v>41717</v>
      </c>
      <c r="G665" t="s">
        <v>2693</v>
      </c>
      <c r="H665">
        <v>4</v>
      </c>
      <c r="I665">
        <v>1</v>
      </c>
      <c r="J665">
        <v>1</v>
      </c>
      <c r="K665" t="s">
        <v>2694</v>
      </c>
      <c r="Q665">
        <v>222</v>
      </c>
    </row>
    <row r="666" spans="1:17" x14ac:dyDescent="0.25">
      <c r="A666">
        <v>5127659</v>
      </c>
      <c r="B666" t="s">
        <v>2695</v>
      </c>
      <c r="C666" t="e">
        <f t="shared" si="5"/>
        <v>#NAME?</v>
      </c>
      <c r="D666" t="s">
        <v>2696</v>
      </c>
      <c r="E666">
        <v>4</v>
      </c>
      <c r="F666" s="1">
        <v>41720</v>
      </c>
      <c r="G666" t="s">
        <v>2697</v>
      </c>
      <c r="H666">
        <v>0</v>
      </c>
      <c r="I666">
        <v>0</v>
      </c>
      <c r="J666">
        <v>0</v>
      </c>
      <c r="K666" t="s">
        <v>2698</v>
      </c>
      <c r="Q666">
        <v>70</v>
      </c>
    </row>
    <row r="667" spans="1:17" x14ac:dyDescent="0.25">
      <c r="A667">
        <v>5127631</v>
      </c>
      <c r="B667" t="s">
        <v>2699</v>
      </c>
      <c r="C667" t="e">
        <f t="shared" si="5"/>
        <v>#NAME?</v>
      </c>
      <c r="D667" t="s">
        <v>2700</v>
      </c>
      <c r="E667">
        <v>3</v>
      </c>
      <c r="F667" s="1">
        <v>41796</v>
      </c>
      <c r="G667" t="s">
        <v>2701</v>
      </c>
      <c r="H667">
        <v>3</v>
      </c>
      <c r="I667">
        <v>0</v>
      </c>
      <c r="J667">
        <v>0</v>
      </c>
      <c r="K667" t="s">
        <v>2702</v>
      </c>
      <c r="Q667">
        <v>185</v>
      </c>
    </row>
    <row r="668" spans="1:17" x14ac:dyDescent="0.25">
      <c r="A668">
        <v>5127663</v>
      </c>
      <c r="B668" t="s">
        <v>2703</v>
      </c>
      <c r="C668" t="e">
        <f t="shared" si="5"/>
        <v>#NAME?</v>
      </c>
      <c r="D668" t="s">
        <v>2704</v>
      </c>
      <c r="E668">
        <v>3</v>
      </c>
      <c r="F668" s="1">
        <v>41813</v>
      </c>
      <c r="G668" t="s">
        <v>2705</v>
      </c>
      <c r="H668">
        <v>0</v>
      </c>
      <c r="I668">
        <v>0</v>
      </c>
      <c r="J668">
        <v>1</v>
      </c>
      <c r="K668" t="s">
        <v>2706</v>
      </c>
      <c r="Q668">
        <v>176</v>
      </c>
    </row>
    <row r="669" spans="1:17" x14ac:dyDescent="0.25">
      <c r="A669">
        <v>5127603</v>
      </c>
      <c r="B669" t="s">
        <v>2707</v>
      </c>
      <c r="C669" t="e">
        <f t="shared" si="5"/>
        <v>#NAME?</v>
      </c>
      <c r="D669" t="s">
        <v>2708</v>
      </c>
      <c r="E669">
        <v>4</v>
      </c>
      <c r="F669" s="1">
        <v>42250</v>
      </c>
      <c r="G669" t="s">
        <v>2709</v>
      </c>
      <c r="H669">
        <v>1</v>
      </c>
      <c r="I669">
        <v>1</v>
      </c>
      <c r="J669">
        <v>1</v>
      </c>
      <c r="K669" t="s">
        <v>2710</v>
      </c>
      <c r="Q669">
        <v>55</v>
      </c>
    </row>
    <row r="670" spans="1:17" x14ac:dyDescent="0.25">
      <c r="A670">
        <v>5127629</v>
      </c>
      <c r="B670" t="s">
        <v>2711</v>
      </c>
      <c r="C670" t="e">
        <f t="shared" si="5"/>
        <v>#NAME?</v>
      </c>
      <c r="D670" t="s">
        <v>2712</v>
      </c>
      <c r="E670">
        <v>5</v>
      </c>
      <c r="F670" s="1">
        <v>42339</v>
      </c>
      <c r="G670" t="s">
        <v>2713</v>
      </c>
      <c r="H670">
        <v>1</v>
      </c>
      <c r="I670">
        <v>1</v>
      </c>
      <c r="J670">
        <v>2</v>
      </c>
      <c r="K670" t="s">
        <v>2714</v>
      </c>
      <c r="Q670">
        <v>147</v>
      </c>
    </row>
    <row r="671" spans="1:17" x14ac:dyDescent="0.25">
      <c r="A671">
        <v>5127617</v>
      </c>
      <c r="B671" t="s">
        <v>2715</v>
      </c>
      <c r="C671" t="e">
        <f t="shared" si="5"/>
        <v>#NAME?</v>
      </c>
      <c r="D671" t="s">
        <v>2716</v>
      </c>
      <c r="E671">
        <v>4</v>
      </c>
      <c r="F671" s="1">
        <v>42458</v>
      </c>
      <c r="G671" t="s">
        <v>2717</v>
      </c>
      <c r="H671">
        <v>2</v>
      </c>
      <c r="I671">
        <v>2</v>
      </c>
      <c r="J671">
        <v>1</v>
      </c>
      <c r="K671" t="s">
        <v>2718</v>
      </c>
      <c r="Q671">
        <v>31</v>
      </c>
    </row>
    <row r="672" spans="1:17" x14ac:dyDescent="0.25">
      <c r="A672">
        <v>2559064</v>
      </c>
      <c r="B672" t="s">
        <v>2719</v>
      </c>
      <c r="C672" t="e">
        <f t="shared" ref="C672:C681" si="6">-ARdx8hOcEWlMDjzwLYZ_g</f>
        <v>#NAME?</v>
      </c>
      <c r="D672" t="s">
        <v>2720</v>
      </c>
      <c r="E672">
        <v>4</v>
      </c>
      <c r="F672" s="1">
        <v>40770</v>
      </c>
      <c r="G672" t="s">
        <v>2721</v>
      </c>
      <c r="H672">
        <v>7</v>
      </c>
      <c r="I672">
        <v>1</v>
      </c>
      <c r="J672">
        <v>4</v>
      </c>
      <c r="K672" t="s">
        <v>2722</v>
      </c>
      <c r="Q672">
        <v>199</v>
      </c>
    </row>
    <row r="673" spans="1:17" x14ac:dyDescent="0.25">
      <c r="A673">
        <v>2532160</v>
      </c>
      <c r="B673" t="s">
        <v>2723</v>
      </c>
      <c r="C673" t="e">
        <f t="shared" si="6"/>
        <v>#NAME?</v>
      </c>
      <c r="D673" t="s">
        <v>2724</v>
      </c>
      <c r="E673">
        <v>4</v>
      </c>
      <c r="F673" s="1">
        <v>41080</v>
      </c>
      <c r="G673" t="s">
        <v>2725</v>
      </c>
      <c r="H673">
        <v>1</v>
      </c>
      <c r="I673">
        <v>0</v>
      </c>
      <c r="J673">
        <v>1</v>
      </c>
      <c r="K673" t="s">
        <v>2726</v>
      </c>
      <c r="Q673">
        <v>125</v>
      </c>
    </row>
    <row r="674" spans="1:17" x14ac:dyDescent="0.25">
      <c r="A674">
        <v>2532193</v>
      </c>
      <c r="B674" t="s">
        <v>2727</v>
      </c>
      <c r="C674" t="e">
        <f t="shared" si="6"/>
        <v>#NAME?</v>
      </c>
      <c r="D674" t="s">
        <v>2728</v>
      </c>
      <c r="E674">
        <v>4</v>
      </c>
      <c r="F674" s="1">
        <v>41206</v>
      </c>
      <c r="G674" t="s">
        <v>2729</v>
      </c>
      <c r="H674">
        <v>4</v>
      </c>
      <c r="I674">
        <v>6</v>
      </c>
      <c r="J674">
        <v>0</v>
      </c>
      <c r="K674" t="s">
        <v>2730</v>
      </c>
      <c r="L674" s="3"/>
      <c r="Q674">
        <v>125</v>
      </c>
    </row>
    <row r="675" spans="1:17" x14ac:dyDescent="0.25">
      <c r="A675">
        <v>2532190</v>
      </c>
      <c r="B675" t="s">
        <v>2731</v>
      </c>
      <c r="C675" t="e">
        <f t="shared" si="6"/>
        <v>#NAME?</v>
      </c>
      <c r="D675" t="s">
        <v>2732</v>
      </c>
      <c r="E675">
        <v>4</v>
      </c>
      <c r="F675" s="1">
        <v>41659</v>
      </c>
      <c r="G675" t="s">
        <v>2733</v>
      </c>
      <c r="H675">
        <v>1</v>
      </c>
      <c r="I675">
        <v>0</v>
      </c>
      <c r="J675">
        <v>1</v>
      </c>
      <c r="K675" t="s">
        <v>2734</v>
      </c>
      <c r="Q675">
        <v>109</v>
      </c>
    </row>
    <row r="676" spans="1:17" x14ac:dyDescent="0.25">
      <c r="A676">
        <v>2532221</v>
      </c>
      <c r="B676" t="s">
        <v>2735</v>
      </c>
      <c r="C676" t="e">
        <f t="shared" si="6"/>
        <v>#NAME?</v>
      </c>
      <c r="D676" t="s">
        <v>2736</v>
      </c>
      <c r="E676">
        <v>4</v>
      </c>
      <c r="F676" s="1">
        <v>42411</v>
      </c>
      <c r="G676" t="s">
        <v>2737</v>
      </c>
      <c r="H676">
        <v>7</v>
      </c>
      <c r="I676">
        <v>3</v>
      </c>
      <c r="J676">
        <v>6</v>
      </c>
      <c r="K676" t="s">
        <v>2738</v>
      </c>
      <c r="Q676">
        <v>167</v>
      </c>
    </row>
    <row r="677" spans="1:17" x14ac:dyDescent="0.25">
      <c r="A677">
        <v>2585096</v>
      </c>
      <c r="B677" t="s">
        <v>2739</v>
      </c>
      <c r="C677" t="e">
        <f t="shared" si="6"/>
        <v>#NAME?</v>
      </c>
      <c r="D677" t="s">
        <v>2740</v>
      </c>
      <c r="E677">
        <v>1</v>
      </c>
      <c r="F677" s="1">
        <v>42654</v>
      </c>
      <c r="G677" t="s">
        <v>2741</v>
      </c>
      <c r="H677">
        <v>3</v>
      </c>
      <c r="I677">
        <v>0</v>
      </c>
      <c r="J677">
        <v>2</v>
      </c>
      <c r="K677" t="s">
        <v>2742</v>
      </c>
      <c r="Q677">
        <v>55</v>
      </c>
    </row>
    <row r="678" spans="1:17" x14ac:dyDescent="0.25">
      <c r="A678">
        <v>2532191</v>
      </c>
      <c r="B678" t="s">
        <v>2743</v>
      </c>
      <c r="C678" t="e">
        <f t="shared" si="6"/>
        <v>#NAME?</v>
      </c>
      <c r="D678" t="s">
        <v>2744</v>
      </c>
      <c r="E678">
        <v>4</v>
      </c>
      <c r="F678" s="1">
        <v>42760</v>
      </c>
      <c r="G678" t="s">
        <v>2745</v>
      </c>
      <c r="H678">
        <v>4</v>
      </c>
      <c r="I678">
        <v>0</v>
      </c>
      <c r="J678">
        <v>1</v>
      </c>
      <c r="K678" t="s">
        <v>2746</v>
      </c>
      <c r="Q678">
        <v>228</v>
      </c>
    </row>
    <row r="679" spans="1:17" x14ac:dyDescent="0.25">
      <c r="A679">
        <v>2532173</v>
      </c>
      <c r="B679" t="s">
        <v>2747</v>
      </c>
      <c r="C679" t="e">
        <f t="shared" si="6"/>
        <v>#NAME?</v>
      </c>
      <c r="D679" t="s">
        <v>2748</v>
      </c>
      <c r="E679">
        <v>3</v>
      </c>
      <c r="F679" s="1">
        <v>42821</v>
      </c>
      <c r="G679" t="s">
        <v>2749</v>
      </c>
      <c r="H679">
        <v>5</v>
      </c>
      <c r="I679">
        <v>0</v>
      </c>
      <c r="J679">
        <v>2</v>
      </c>
      <c r="K679" t="s">
        <v>2750</v>
      </c>
      <c r="Q679">
        <v>320</v>
      </c>
    </row>
    <row r="680" spans="1:17" x14ac:dyDescent="0.25">
      <c r="A680">
        <v>2559101</v>
      </c>
      <c r="B680" t="s">
        <v>2751</v>
      </c>
      <c r="C680" t="e">
        <f t="shared" si="6"/>
        <v>#NAME?</v>
      </c>
      <c r="D680" t="s">
        <v>2752</v>
      </c>
      <c r="E680">
        <v>4</v>
      </c>
      <c r="F680" s="1">
        <v>42984</v>
      </c>
      <c r="G680" t="s">
        <v>2753</v>
      </c>
      <c r="H680">
        <v>2</v>
      </c>
      <c r="I680">
        <v>0</v>
      </c>
      <c r="J680">
        <v>0</v>
      </c>
      <c r="K680" t="s">
        <v>2754</v>
      </c>
      <c r="Q680">
        <v>133</v>
      </c>
    </row>
    <row r="681" spans="1:17" x14ac:dyDescent="0.25">
      <c r="A681">
        <v>2559068</v>
      </c>
      <c r="B681" t="s">
        <v>2755</v>
      </c>
      <c r="C681" t="e">
        <f t="shared" si="6"/>
        <v>#NAME?</v>
      </c>
      <c r="D681" t="s">
        <v>2756</v>
      </c>
      <c r="E681">
        <v>3</v>
      </c>
      <c r="F681" s="1">
        <v>43221</v>
      </c>
      <c r="G681" t="s">
        <v>2757</v>
      </c>
      <c r="H681">
        <v>4</v>
      </c>
      <c r="I681">
        <v>0</v>
      </c>
      <c r="J681">
        <v>3</v>
      </c>
      <c r="K681" t="s">
        <v>2758</v>
      </c>
      <c r="Q681">
        <v>124</v>
      </c>
    </row>
    <row r="682" spans="1:17" x14ac:dyDescent="0.25">
      <c r="A682">
        <v>4331286</v>
      </c>
      <c r="B682" t="s">
        <v>2759</v>
      </c>
      <c r="C682" t="e">
        <f t="shared" ref="C682:C691" si="7">-AXCpsIGp5Wq1e6wVX4YlA</f>
        <v>#NAME?</v>
      </c>
      <c r="D682" t="s">
        <v>2760</v>
      </c>
      <c r="E682">
        <v>3</v>
      </c>
      <c r="F682" s="1">
        <v>42028</v>
      </c>
      <c r="G682" t="s">
        <v>2761</v>
      </c>
      <c r="H682">
        <v>1</v>
      </c>
      <c r="I682">
        <v>0</v>
      </c>
      <c r="J682">
        <v>0</v>
      </c>
      <c r="K682" t="s">
        <v>2762</v>
      </c>
      <c r="Q682">
        <v>44</v>
      </c>
    </row>
    <row r="683" spans="1:17" x14ac:dyDescent="0.25">
      <c r="A683">
        <v>4331284</v>
      </c>
      <c r="B683" t="s">
        <v>2763</v>
      </c>
      <c r="C683" t="e">
        <f t="shared" si="7"/>
        <v>#NAME?</v>
      </c>
      <c r="D683" t="s">
        <v>2764</v>
      </c>
      <c r="E683">
        <v>5</v>
      </c>
      <c r="F683" s="1">
        <v>42112</v>
      </c>
      <c r="G683" t="s">
        <v>2765</v>
      </c>
      <c r="H683">
        <v>1</v>
      </c>
      <c r="I683">
        <v>0</v>
      </c>
      <c r="J683">
        <v>0</v>
      </c>
      <c r="K683" t="s">
        <v>2766</v>
      </c>
      <c r="Q683">
        <v>65</v>
      </c>
    </row>
    <row r="684" spans="1:17" x14ac:dyDescent="0.25">
      <c r="A684">
        <v>4331306</v>
      </c>
      <c r="B684" t="s">
        <v>2767</v>
      </c>
      <c r="C684" t="e">
        <f t="shared" si="7"/>
        <v>#NAME?</v>
      </c>
      <c r="D684" t="s">
        <v>2768</v>
      </c>
      <c r="E684">
        <v>5</v>
      </c>
      <c r="F684" s="1">
        <v>42239</v>
      </c>
      <c r="G684" t="s">
        <v>2769</v>
      </c>
      <c r="H684">
        <v>0</v>
      </c>
      <c r="I684">
        <v>0</v>
      </c>
      <c r="J684">
        <v>0</v>
      </c>
      <c r="K684" t="s">
        <v>2770</v>
      </c>
      <c r="Q684">
        <v>29</v>
      </c>
    </row>
    <row r="685" spans="1:17" x14ac:dyDescent="0.25">
      <c r="A685">
        <v>4331317</v>
      </c>
      <c r="B685" t="s">
        <v>2771</v>
      </c>
      <c r="C685" t="e">
        <f t="shared" si="7"/>
        <v>#NAME?</v>
      </c>
      <c r="D685" t="s">
        <v>2772</v>
      </c>
      <c r="E685">
        <v>4</v>
      </c>
      <c r="F685" s="1">
        <v>42243</v>
      </c>
      <c r="G685" t="s">
        <v>2773</v>
      </c>
      <c r="H685">
        <v>0</v>
      </c>
      <c r="I685">
        <v>0</v>
      </c>
      <c r="J685">
        <v>0</v>
      </c>
      <c r="K685" t="s">
        <v>2774</v>
      </c>
      <c r="Q685">
        <v>56</v>
      </c>
    </row>
    <row r="686" spans="1:17" x14ac:dyDescent="0.25">
      <c r="A686">
        <v>4331302</v>
      </c>
      <c r="B686" t="s">
        <v>2775</v>
      </c>
      <c r="C686" t="e">
        <f t="shared" si="7"/>
        <v>#NAME?</v>
      </c>
      <c r="D686" t="s">
        <v>2776</v>
      </c>
      <c r="E686">
        <v>3</v>
      </c>
      <c r="F686" s="1">
        <v>42342</v>
      </c>
      <c r="G686" t="s">
        <v>2777</v>
      </c>
      <c r="H686">
        <v>0</v>
      </c>
      <c r="I686">
        <v>0</v>
      </c>
      <c r="J686">
        <v>0</v>
      </c>
      <c r="K686" t="s">
        <v>2778</v>
      </c>
      <c r="Q686">
        <v>35</v>
      </c>
    </row>
    <row r="687" spans="1:17" x14ac:dyDescent="0.25">
      <c r="A687">
        <v>4331288</v>
      </c>
      <c r="B687" t="s">
        <v>2779</v>
      </c>
      <c r="C687" t="e">
        <f t="shared" si="7"/>
        <v>#NAME?</v>
      </c>
      <c r="D687" t="s">
        <v>2780</v>
      </c>
      <c r="E687">
        <v>5</v>
      </c>
      <c r="F687" s="1">
        <v>42508</v>
      </c>
      <c r="G687" t="s">
        <v>2781</v>
      </c>
      <c r="H687">
        <v>1</v>
      </c>
      <c r="I687">
        <v>0</v>
      </c>
      <c r="J687">
        <v>0</v>
      </c>
      <c r="K687" t="s">
        <v>2782</v>
      </c>
      <c r="Q687">
        <v>134</v>
      </c>
    </row>
    <row r="688" spans="1:17" x14ac:dyDescent="0.25">
      <c r="A688">
        <v>4331304</v>
      </c>
      <c r="B688" t="s">
        <v>2783</v>
      </c>
      <c r="C688" t="e">
        <f t="shared" si="7"/>
        <v>#NAME?</v>
      </c>
      <c r="D688" t="s">
        <v>2784</v>
      </c>
      <c r="E688">
        <v>1</v>
      </c>
      <c r="F688" s="1">
        <v>42698</v>
      </c>
      <c r="G688" t="s">
        <v>2785</v>
      </c>
      <c r="H688">
        <v>0</v>
      </c>
      <c r="I688">
        <v>0</v>
      </c>
      <c r="J688">
        <v>0</v>
      </c>
      <c r="K688" t="s">
        <v>2786</v>
      </c>
      <c r="Q688">
        <v>28</v>
      </c>
    </row>
    <row r="689" spans="1:17" x14ac:dyDescent="0.25">
      <c r="A689">
        <v>4331292</v>
      </c>
      <c r="B689" t="s">
        <v>2787</v>
      </c>
      <c r="C689" t="e">
        <f t="shared" si="7"/>
        <v>#NAME?</v>
      </c>
      <c r="D689" t="s">
        <v>2788</v>
      </c>
      <c r="E689">
        <v>5</v>
      </c>
      <c r="F689" s="1">
        <v>42917</v>
      </c>
      <c r="G689" t="s">
        <v>2789</v>
      </c>
      <c r="H689">
        <v>0</v>
      </c>
      <c r="I689">
        <v>0</v>
      </c>
      <c r="J689">
        <v>0</v>
      </c>
      <c r="K689" t="s">
        <v>2790</v>
      </c>
      <c r="Q689">
        <v>28</v>
      </c>
    </row>
    <row r="690" spans="1:17" x14ac:dyDescent="0.25">
      <c r="A690">
        <v>4331323</v>
      </c>
      <c r="B690" t="s">
        <v>2791</v>
      </c>
      <c r="C690" t="e">
        <f t="shared" si="7"/>
        <v>#NAME?</v>
      </c>
      <c r="D690" t="s">
        <v>2792</v>
      </c>
      <c r="E690">
        <v>1</v>
      </c>
      <c r="F690" s="1">
        <v>42979</v>
      </c>
      <c r="G690" t="s">
        <v>2793</v>
      </c>
      <c r="H690">
        <v>2</v>
      </c>
      <c r="I690">
        <v>0</v>
      </c>
      <c r="J690">
        <v>0</v>
      </c>
      <c r="K690" t="s">
        <v>2794</v>
      </c>
      <c r="Q690">
        <v>77</v>
      </c>
    </row>
    <row r="691" spans="1:17" x14ac:dyDescent="0.25">
      <c r="A691">
        <v>4331329</v>
      </c>
      <c r="B691" t="s">
        <v>2795</v>
      </c>
      <c r="C691" t="e">
        <f t="shared" si="7"/>
        <v>#NAME?</v>
      </c>
      <c r="D691" t="s">
        <v>2796</v>
      </c>
      <c r="E691">
        <v>5</v>
      </c>
      <c r="F691" s="1">
        <v>43189</v>
      </c>
      <c r="G691" t="s">
        <v>2797</v>
      </c>
      <c r="H691">
        <v>0</v>
      </c>
      <c r="I691">
        <v>0</v>
      </c>
      <c r="J691">
        <v>1</v>
      </c>
      <c r="K691" t="s">
        <v>2798</v>
      </c>
      <c r="Q691">
        <v>58</v>
      </c>
    </row>
    <row r="692" spans="1:17" x14ac:dyDescent="0.25">
      <c r="A692">
        <v>3610685</v>
      </c>
      <c r="B692" t="s">
        <v>2799</v>
      </c>
      <c r="C692" t="e">
        <f t="shared" ref="C692:C701" si="8">-Ak9LVDH8GYyWtIMnNo5Ug</f>
        <v>#NAME?</v>
      </c>
      <c r="D692" t="s">
        <v>2800</v>
      </c>
      <c r="E692">
        <v>5</v>
      </c>
      <c r="F692" s="1">
        <v>40130</v>
      </c>
      <c r="G692" t="s">
        <v>2801</v>
      </c>
      <c r="H692">
        <v>0</v>
      </c>
      <c r="I692">
        <v>0</v>
      </c>
      <c r="J692">
        <v>0</v>
      </c>
      <c r="K692" t="s">
        <v>2802</v>
      </c>
      <c r="Q692">
        <v>57</v>
      </c>
    </row>
    <row r="693" spans="1:17" x14ac:dyDescent="0.25">
      <c r="A693">
        <v>3610709</v>
      </c>
      <c r="B693" t="s">
        <v>2803</v>
      </c>
      <c r="C693" t="e">
        <f t="shared" si="8"/>
        <v>#NAME?</v>
      </c>
      <c r="D693" t="s">
        <v>2804</v>
      </c>
      <c r="E693">
        <v>2</v>
      </c>
      <c r="F693" s="1">
        <v>40130</v>
      </c>
      <c r="G693" t="s">
        <v>2805</v>
      </c>
      <c r="H693">
        <v>0</v>
      </c>
      <c r="I693">
        <v>2</v>
      </c>
      <c r="J693">
        <v>0</v>
      </c>
      <c r="K693" t="s">
        <v>2806</v>
      </c>
      <c r="Q693">
        <v>49</v>
      </c>
    </row>
    <row r="694" spans="1:17" x14ac:dyDescent="0.25">
      <c r="A694">
        <v>3610676</v>
      </c>
      <c r="B694" t="s">
        <v>2807</v>
      </c>
      <c r="C694" t="e">
        <f t="shared" si="8"/>
        <v>#NAME?</v>
      </c>
      <c r="D694" t="s">
        <v>2808</v>
      </c>
      <c r="E694">
        <v>3</v>
      </c>
      <c r="F694" s="1">
        <v>40130</v>
      </c>
      <c r="G694" t="s">
        <v>2809</v>
      </c>
      <c r="H694">
        <v>0</v>
      </c>
      <c r="I694">
        <v>1</v>
      </c>
      <c r="J694">
        <v>0</v>
      </c>
      <c r="K694" t="s">
        <v>2810</v>
      </c>
      <c r="Q694">
        <v>40</v>
      </c>
    </row>
    <row r="695" spans="1:17" x14ac:dyDescent="0.25">
      <c r="A695">
        <v>3610687</v>
      </c>
      <c r="B695" t="e">
        <f>-l5YelgZ85l5reTQvvxuIg</f>
        <v>#NAME?</v>
      </c>
      <c r="C695" t="e">
        <f t="shared" si="8"/>
        <v>#NAME?</v>
      </c>
      <c r="D695" t="s">
        <v>2811</v>
      </c>
      <c r="E695">
        <v>5</v>
      </c>
      <c r="F695" s="1">
        <v>40130</v>
      </c>
      <c r="G695" t="s">
        <v>2812</v>
      </c>
      <c r="H695">
        <v>0</v>
      </c>
      <c r="I695">
        <v>0</v>
      </c>
      <c r="J695">
        <v>1</v>
      </c>
      <c r="K695" t="s">
        <v>2813</v>
      </c>
      <c r="Q695">
        <v>55</v>
      </c>
    </row>
    <row r="696" spans="1:17" x14ac:dyDescent="0.25">
      <c r="A696">
        <v>3610688</v>
      </c>
      <c r="B696" t="s">
        <v>2814</v>
      </c>
      <c r="C696" t="e">
        <f t="shared" si="8"/>
        <v>#NAME?</v>
      </c>
      <c r="D696" t="s">
        <v>2815</v>
      </c>
      <c r="E696">
        <v>2</v>
      </c>
      <c r="F696" s="1">
        <v>40130</v>
      </c>
      <c r="G696" t="s">
        <v>2816</v>
      </c>
      <c r="H696">
        <v>0</v>
      </c>
      <c r="I696">
        <v>1</v>
      </c>
      <c r="J696">
        <v>0</v>
      </c>
      <c r="K696" t="s">
        <v>2817</v>
      </c>
      <c r="Q696">
        <v>57</v>
      </c>
    </row>
    <row r="697" spans="1:17" x14ac:dyDescent="0.25">
      <c r="A697">
        <v>3610705</v>
      </c>
      <c r="B697" t="s">
        <v>2818</v>
      </c>
      <c r="C697" t="e">
        <f t="shared" si="8"/>
        <v>#NAME?</v>
      </c>
      <c r="D697" t="s">
        <v>2819</v>
      </c>
      <c r="E697">
        <v>3</v>
      </c>
      <c r="F697" s="1">
        <v>40164</v>
      </c>
      <c r="G697" t="s">
        <v>2820</v>
      </c>
      <c r="H697">
        <v>0</v>
      </c>
      <c r="I697">
        <v>0</v>
      </c>
      <c r="J697">
        <v>0</v>
      </c>
      <c r="K697" t="s">
        <v>2821</v>
      </c>
      <c r="Q697">
        <v>47</v>
      </c>
    </row>
    <row r="698" spans="1:17" x14ac:dyDescent="0.25">
      <c r="A698">
        <v>3610679</v>
      </c>
      <c r="B698" t="s">
        <v>2822</v>
      </c>
      <c r="C698" t="e">
        <f t="shared" si="8"/>
        <v>#NAME?</v>
      </c>
      <c r="D698" t="s">
        <v>2823</v>
      </c>
      <c r="E698">
        <v>1</v>
      </c>
      <c r="F698" s="1">
        <v>40185</v>
      </c>
      <c r="G698" t="s">
        <v>2824</v>
      </c>
      <c r="H698">
        <v>0</v>
      </c>
      <c r="I698">
        <v>1</v>
      </c>
      <c r="J698">
        <v>0</v>
      </c>
      <c r="K698" t="s">
        <v>2825</v>
      </c>
      <c r="Q698">
        <v>64</v>
      </c>
    </row>
    <row r="699" spans="1:17" x14ac:dyDescent="0.25">
      <c r="A699">
        <v>3610700</v>
      </c>
      <c r="B699" t="s">
        <v>2826</v>
      </c>
      <c r="C699" t="e">
        <f t="shared" si="8"/>
        <v>#NAME?</v>
      </c>
      <c r="D699" t="s">
        <v>2827</v>
      </c>
      <c r="E699">
        <v>5</v>
      </c>
      <c r="F699" s="1">
        <v>40248</v>
      </c>
      <c r="G699" t="s">
        <v>2828</v>
      </c>
      <c r="H699">
        <v>0</v>
      </c>
      <c r="I699">
        <v>0</v>
      </c>
      <c r="J699">
        <v>0</v>
      </c>
      <c r="K699" t="s">
        <v>2829</v>
      </c>
      <c r="Q699">
        <v>15</v>
      </c>
    </row>
    <row r="700" spans="1:17" x14ac:dyDescent="0.25">
      <c r="A700">
        <v>3610719</v>
      </c>
      <c r="B700" t="s">
        <v>2830</v>
      </c>
      <c r="C700" t="e">
        <f t="shared" si="8"/>
        <v>#NAME?</v>
      </c>
      <c r="D700" t="s">
        <v>2831</v>
      </c>
      <c r="E700">
        <v>5</v>
      </c>
      <c r="F700" s="1">
        <v>40272</v>
      </c>
      <c r="G700" t="s">
        <v>2832</v>
      </c>
      <c r="H700">
        <v>0</v>
      </c>
      <c r="I700">
        <v>0</v>
      </c>
      <c r="J700">
        <v>0</v>
      </c>
      <c r="K700" t="s">
        <v>2829</v>
      </c>
      <c r="Q700">
        <v>9</v>
      </c>
    </row>
    <row r="701" spans="1:17" x14ac:dyDescent="0.25">
      <c r="A701">
        <v>3610697</v>
      </c>
      <c r="B701" t="s">
        <v>2833</v>
      </c>
      <c r="C701" t="e">
        <f t="shared" si="8"/>
        <v>#NAME?</v>
      </c>
      <c r="D701" t="s">
        <v>2834</v>
      </c>
      <c r="E701">
        <v>5</v>
      </c>
      <c r="F701" s="1">
        <v>40273</v>
      </c>
      <c r="G701" t="s">
        <v>2835</v>
      </c>
      <c r="H701">
        <v>0</v>
      </c>
      <c r="I701">
        <v>0</v>
      </c>
      <c r="J701">
        <v>0</v>
      </c>
      <c r="K701" t="s">
        <v>2836</v>
      </c>
      <c r="Q701">
        <v>6</v>
      </c>
    </row>
    <row r="702" spans="1:17" x14ac:dyDescent="0.25">
      <c r="A702">
        <v>4235961</v>
      </c>
      <c r="B702" t="s">
        <v>2837</v>
      </c>
      <c r="C702" t="s">
        <v>2838</v>
      </c>
      <c r="D702" t="s">
        <v>2839</v>
      </c>
      <c r="E702">
        <v>2</v>
      </c>
      <c r="F702" s="1">
        <v>41364</v>
      </c>
      <c r="G702" t="s">
        <v>2840</v>
      </c>
      <c r="H702">
        <v>0</v>
      </c>
      <c r="I702">
        <v>0</v>
      </c>
      <c r="J702">
        <v>0</v>
      </c>
      <c r="K702" t="s">
        <v>2841</v>
      </c>
      <c r="Q702">
        <v>85</v>
      </c>
    </row>
    <row r="703" spans="1:17" x14ac:dyDescent="0.25">
      <c r="A703">
        <v>4235991</v>
      </c>
      <c r="B703" t="s">
        <v>2842</v>
      </c>
      <c r="C703" t="s">
        <v>2838</v>
      </c>
      <c r="D703" t="s">
        <v>2843</v>
      </c>
      <c r="E703">
        <v>1</v>
      </c>
      <c r="F703" s="1">
        <v>41697</v>
      </c>
      <c r="G703" t="s">
        <v>2844</v>
      </c>
      <c r="H703">
        <v>2</v>
      </c>
      <c r="I703">
        <v>0</v>
      </c>
      <c r="J703">
        <v>0</v>
      </c>
      <c r="K703" t="s">
        <v>2845</v>
      </c>
      <c r="Q703">
        <v>146</v>
      </c>
    </row>
    <row r="704" spans="1:17" x14ac:dyDescent="0.25">
      <c r="A704">
        <v>4235971</v>
      </c>
      <c r="B704" t="s">
        <v>2846</v>
      </c>
      <c r="C704" t="s">
        <v>2838</v>
      </c>
      <c r="D704" t="s">
        <v>2847</v>
      </c>
      <c r="E704">
        <v>3</v>
      </c>
      <c r="F704" s="1">
        <v>41913</v>
      </c>
      <c r="G704" t="s">
        <v>2848</v>
      </c>
      <c r="H704">
        <v>0</v>
      </c>
      <c r="I704">
        <v>0</v>
      </c>
      <c r="J704">
        <v>0</v>
      </c>
      <c r="K704" t="s">
        <v>2849</v>
      </c>
      <c r="Q704">
        <v>55</v>
      </c>
    </row>
    <row r="705" spans="1:17" x14ac:dyDescent="0.25">
      <c r="A705">
        <v>4235938</v>
      </c>
      <c r="B705" t="s">
        <v>2850</v>
      </c>
      <c r="C705" t="s">
        <v>2838</v>
      </c>
      <c r="D705" t="s">
        <v>2851</v>
      </c>
      <c r="E705">
        <v>3</v>
      </c>
      <c r="F705" s="1">
        <v>41922</v>
      </c>
      <c r="G705" t="s">
        <v>2852</v>
      </c>
      <c r="H705">
        <v>0</v>
      </c>
      <c r="I705">
        <v>1</v>
      </c>
      <c r="J705">
        <v>0</v>
      </c>
      <c r="K705" t="s">
        <v>2853</v>
      </c>
      <c r="Q705">
        <v>37</v>
      </c>
    </row>
    <row r="706" spans="1:17" x14ac:dyDescent="0.25">
      <c r="A706">
        <v>4235967</v>
      </c>
      <c r="B706" t="s">
        <v>2854</v>
      </c>
      <c r="C706" t="s">
        <v>2838</v>
      </c>
      <c r="D706" t="s">
        <v>2855</v>
      </c>
      <c r="E706">
        <v>5</v>
      </c>
      <c r="F706" s="1">
        <v>41953</v>
      </c>
      <c r="G706" t="s">
        <v>2856</v>
      </c>
      <c r="H706">
        <v>1</v>
      </c>
      <c r="I706">
        <v>1</v>
      </c>
      <c r="J706">
        <v>1</v>
      </c>
      <c r="K706" t="s">
        <v>2857</v>
      </c>
      <c r="Q706">
        <v>59</v>
      </c>
    </row>
    <row r="707" spans="1:17" x14ac:dyDescent="0.25">
      <c r="A707">
        <v>4235955</v>
      </c>
      <c r="B707" t="s">
        <v>2858</v>
      </c>
      <c r="C707" t="s">
        <v>2838</v>
      </c>
      <c r="D707" t="s">
        <v>2859</v>
      </c>
      <c r="E707">
        <v>1</v>
      </c>
      <c r="F707" s="1">
        <v>42041</v>
      </c>
      <c r="G707" t="s">
        <v>2860</v>
      </c>
      <c r="H707">
        <v>4</v>
      </c>
      <c r="I707">
        <v>1</v>
      </c>
      <c r="J707">
        <v>0</v>
      </c>
      <c r="K707" t="s">
        <v>2861</v>
      </c>
      <c r="Q707">
        <v>109</v>
      </c>
    </row>
    <row r="708" spans="1:17" x14ac:dyDescent="0.25">
      <c r="A708">
        <v>4235957</v>
      </c>
      <c r="B708" t="s">
        <v>2862</v>
      </c>
      <c r="C708" t="s">
        <v>2838</v>
      </c>
      <c r="D708" t="s">
        <v>2863</v>
      </c>
      <c r="E708">
        <v>1</v>
      </c>
      <c r="F708" s="1">
        <v>42092</v>
      </c>
      <c r="G708" t="s">
        <v>2864</v>
      </c>
      <c r="H708">
        <v>1</v>
      </c>
      <c r="I708">
        <v>0</v>
      </c>
      <c r="J708">
        <v>0</v>
      </c>
      <c r="K708" t="s">
        <v>2865</v>
      </c>
      <c r="Q708">
        <v>71</v>
      </c>
    </row>
    <row r="709" spans="1:17" x14ac:dyDescent="0.25">
      <c r="A709">
        <v>4235984</v>
      </c>
      <c r="B709" t="s">
        <v>2866</v>
      </c>
      <c r="C709" t="s">
        <v>2838</v>
      </c>
      <c r="D709" t="s">
        <v>2867</v>
      </c>
      <c r="E709">
        <v>2</v>
      </c>
      <c r="F709" s="1">
        <v>42211</v>
      </c>
      <c r="G709" t="s">
        <v>2868</v>
      </c>
      <c r="H709">
        <v>1</v>
      </c>
      <c r="I709">
        <v>0</v>
      </c>
      <c r="J709">
        <v>0</v>
      </c>
      <c r="K709" t="s">
        <v>2869</v>
      </c>
      <c r="Q709">
        <v>232</v>
      </c>
    </row>
    <row r="710" spans="1:17" x14ac:dyDescent="0.25">
      <c r="A710">
        <v>4235969</v>
      </c>
      <c r="B710" t="s">
        <v>2870</v>
      </c>
      <c r="C710" t="s">
        <v>2838</v>
      </c>
      <c r="D710" t="s">
        <v>2871</v>
      </c>
      <c r="E710">
        <v>2</v>
      </c>
      <c r="F710" s="1">
        <v>42254</v>
      </c>
      <c r="G710" t="s">
        <v>2872</v>
      </c>
      <c r="H710">
        <v>1</v>
      </c>
      <c r="I710">
        <v>2</v>
      </c>
      <c r="J710">
        <v>1</v>
      </c>
      <c r="K710" t="s">
        <v>2873</v>
      </c>
      <c r="Q710">
        <v>119</v>
      </c>
    </row>
    <row r="711" spans="1:17" x14ac:dyDescent="0.25">
      <c r="A711">
        <v>4235968</v>
      </c>
      <c r="B711" t="s">
        <v>2874</v>
      </c>
      <c r="C711" t="s">
        <v>2838</v>
      </c>
      <c r="D711" t="s">
        <v>2875</v>
      </c>
      <c r="E711">
        <v>3</v>
      </c>
      <c r="F711" s="1">
        <v>42354</v>
      </c>
      <c r="G711" t="s">
        <v>2876</v>
      </c>
      <c r="H711">
        <v>0</v>
      </c>
      <c r="I711">
        <v>0</v>
      </c>
      <c r="J711">
        <v>0</v>
      </c>
      <c r="K711" t="s">
        <v>2877</v>
      </c>
      <c r="Q711">
        <v>52</v>
      </c>
    </row>
    <row r="712" spans="1:17" x14ac:dyDescent="0.25">
      <c r="A712">
        <v>4806698</v>
      </c>
      <c r="B712" t="s">
        <v>2878</v>
      </c>
      <c r="C712" t="e">
        <f t="shared" ref="C712:C721" si="9">-Anyb0vB5LrW273whytNRw</f>
        <v>#NAME?</v>
      </c>
      <c r="D712" t="s">
        <v>2879</v>
      </c>
      <c r="E712">
        <v>1</v>
      </c>
      <c r="F712" s="1">
        <v>42928</v>
      </c>
      <c r="G712" t="s">
        <v>2880</v>
      </c>
      <c r="H712">
        <v>1</v>
      </c>
      <c r="I712">
        <v>0</v>
      </c>
      <c r="J712">
        <v>0</v>
      </c>
      <c r="K712" t="s">
        <v>2881</v>
      </c>
      <c r="Q712">
        <v>431</v>
      </c>
    </row>
    <row r="713" spans="1:17" x14ac:dyDescent="0.25">
      <c r="A713">
        <v>4806711</v>
      </c>
      <c r="B713" t="s">
        <v>2882</v>
      </c>
      <c r="C713" t="e">
        <f t="shared" si="9"/>
        <v>#NAME?</v>
      </c>
      <c r="D713" t="s">
        <v>2883</v>
      </c>
      <c r="E713">
        <v>3</v>
      </c>
      <c r="F713" s="1">
        <v>42989</v>
      </c>
      <c r="G713" t="s">
        <v>2884</v>
      </c>
      <c r="H713">
        <v>0</v>
      </c>
      <c r="I713">
        <v>0</v>
      </c>
      <c r="J713">
        <v>0</v>
      </c>
      <c r="K713" t="s">
        <v>2885</v>
      </c>
      <c r="Q713">
        <v>176</v>
      </c>
    </row>
    <row r="714" spans="1:17" x14ac:dyDescent="0.25">
      <c r="A714">
        <v>4806679</v>
      </c>
      <c r="B714" t="s">
        <v>2886</v>
      </c>
      <c r="C714" t="e">
        <f t="shared" si="9"/>
        <v>#NAME?</v>
      </c>
      <c r="D714" t="s">
        <v>2887</v>
      </c>
      <c r="E714">
        <v>4</v>
      </c>
      <c r="F714" s="1">
        <v>43058</v>
      </c>
      <c r="G714" t="s">
        <v>2888</v>
      </c>
      <c r="H714">
        <v>3</v>
      </c>
      <c r="I714">
        <v>0</v>
      </c>
      <c r="J714">
        <v>0</v>
      </c>
      <c r="K714" t="s">
        <v>2889</v>
      </c>
      <c r="Q714">
        <v>375</v>
      </c>
    </row>
    <row r="715" spans="1:17" x14ac:dyDescent="0.25">
      <c r="A715">
        <v>4806715</v>
      </c>
      <c r="B715" t="s">
        <v>2890</v>
      </c>
      <c r="C715" t="e">
        <f t="shared" si="9"/>
        <v>#NAME?</v>
      </c>
      <c r="D715" t="s">
        <v>2891</v>
      </c>
      <c r="E715">
        <v>4</v>
      </c>
      <c r="F715" s="1">
        <v>43084</v>
      </c>
      <c r="G715" t="s">
        <v>2892</v>
      </c>
      <c r="H715">
        <v>1</v>
      </c>
      <c r="I715">
        <v>0</v>
      </c>
      <c r="J715">
        <v>0</v>
      </c>
      <c r="K715" t="s">
        <v>2893</v>
      </c>
      <c r="Q715">
        <v>463</v>
      </c>
    </row>
    <row r="716" spans="1:17" x14ac:dyDescent="0.25">
      <c r="A716">
        <v>4806720</v>
      </c>
      <c r="B716" t="s">
        <v>2894</v>
      </c>
      <c r="C716" t="e">
        <f t="shared" si="9"/>
        <v>#NAME?</v>
      </c>
      <c r="D716" t="s">
        <v>2895</v>
      </c>
      <c r="E716">
        <v>5</v>
      </c>
      <c r="F716" s="1">
        <v>43116</v>
      </c>
      <c r="G716" t="s">
        <v>2896</v>
      </c>
      <c r="H716">
        <v>1</v>
      </c>
      <c r="I716">
        <v>0</v>
      </c>
      <c r="J716">
        <v>0</v>
      </c>
      <c r="K716" t="s">
        <v>2897</v>
      </c>
      <c r="Q716">
        <v>85</v>
      </c>
    </row>
    <row r="717" spans="1:17" x14ac:dyDescent="0.25">
      <c r="A717">
        <v>4806689</v>
      </c>
      <c r="B717" t="s">
        <v>2898</v>
      </c>
      <c r="C717" t="e">
        <f t="shared" si="9"/>
        <v>#NAME?</v>
      </c>
      <c r="D717" t="s">
        <v>2899</v>
      </c>
      <c r="E717">
        <v>2</v>
      </c>
      <c r="F717" s="1">
        <v>43158</v>
      </c>
      <c r="G717" t="s">
        <v>2900</v>
      </c>
      <c r="H717">
        <v>0</v>
      </c>
      <c r="I717">
        <v>0</v>
      </c>
      <c r="J717">
        <v>0</v>
      </c>
      <c r="K717" t="s">
        <v>2901</v>
      </c>
      <c r="Q717">
        <v>280</v>
      </c>
    </row>
    <row r="718" spans="1:17" x14ac:dyDescent="0.25">
      <c r="A718">
        <v>4806685</v>
      </c>
      <c r="B718" t="s">
        <v>2902</v>
      </c>
      <c r="C718" t="e">
        <f t="shared" si="9"/>
        <v>#NAME?</v>
      </c>
      <c r="D718" t="s">
        <v>2903</v>
      </c>
      <c r="E718">
        <v>5</v>
      </c>
      <c r="F718" s="1">
        <v>43158</v>
      </c>
      <c r="G718" t="s">
        <v>2904</v>
      </c>
      <c r="H718">
        <v>2</v>
      </c>
      <c r="I718">
        <v>1</v>
      </c>
      <c r="J718">
        <v>2</v>
      </c>
      <c r="K718" t="s">
        <v>2905</v>
      </c>
      <c r="Q718">
        <v>634</v>
      </c>
    </row>
    <row r="719" spans="1:17" x14ac:dyDescent="0.25">
      <c r="A719">
        <v>4806709</v>
      </c>
      <c r="B719" t="s">
        <v>2906</v>
      </c>
      <c r="C719" t="e">
        <f t="shared" si="9"/>
        <v>#NAME?</v>
      </c>
      <c r="D719" t="s">
        <v>2907</v>
      </c>
      <c r="E719">
        <v>5</v>
      </c>
      <c r="F719" s="1">
        <v>43168</v>
      </c>
      <c r="G719" t="s">
        <v>2908</v>
      </c>
      <c r="H719">
        <v>5</v>
      </c>
      <c r="I719">
        <v>0</v>
      </c>
      <c r="J719">
        <v>0</v>
      </c>
      <c r="K719" t="s">
        <v>2909</v>
      </c>
      <c r="Q719">
        <v>447</v>
      </c>
    </row>
    <row r="720" spans="1:17" x14ac:dyDescent="0.25">
      <c r="A720">
        <v>4806713</v>
      </c>
      <c r="B720" t="s">
        <v>2910</v>
      </c>
      <c r="C720" t="e">
        <f t="shared" si="9"/>
        <v>#NAME?</v>
      </c>
      <c r="D720" t="s">
        <v>2911</v>
      </c>
      <c r="E720">
        <v>5</v>
      </c>
      <c r="F720" s="1">
        <v>43197</v>
      </c>
      <c r="G720" t="s">
        <v>2912</v>
      </c>
      <c r="H720">
        <v>5</v>
      </c>
      <c r="I720">
        <v>3</v>
      </c>
      <c r="J720">
        <v>3</v>
      </c>
      <c r="K720" t="s">
        <v>2913</v>
      </c>
      <c r="Q720">
        <v>737</v>
      </c>
    </row>
    <row r="721" spans="1:17" x14ac:dyDescent="0.25">
      <c r="A721">
        <v>4806688</v>
      </c>
      <c r="B721" t="s">
        <v>2914</v>
      </c>
      <c r="C721" t="e">
        <f t="shared" si="9"/>
        <v>#NAME?</v>
      </c>
      <c r="D721" t="s">
        <v>2915</v>
      </c>
      <c r="E721">
        <v>5</v>
      </c>
      <c r="F721" s="1">
        <v>43251</v>
      </c>
      <c r="G721" t="s">
        <v>2916</v>
      </c>
      <c r="H721">
        <v>1</v>
      </c>
      <c r="I721">
        <v>0</v>
      </c>
      <c r="J721">
        <v>2</v>
      </c>
      <c r="K721" t="s">
        <v>2917</v>
      </c>
      <c r="Q721">
        <v>344</v>
      </c>
    </row>
    <row r="722" spans="1:17" x14ac:dyDescent="0.25">
      <c r="A722">
        <v>1177817</v>
      </c>
      <c r="B722" t="s">
        <v>2918</v>
      </c>
      <c r="C722" t="e">
        <f t="shared" ref="C722:C731" si="10">-Aw9kRoXmFptUMN2XkJY9w</f>
        <v>#NAME?</v>
      </c>
      <c r="D722" t="s">
        <v>2919</v>
      </c>
      <c r="E722">
        <v>5</v>
      </c>
      <c r="F722" s="1">
        <v>40263</v>
      </c>
      <c r="G722" t="s">
        <v>2920</v>
      </c>
      <c r="H722">
        <v>1</v>
      </c>
      <c r="I722">
        <v>0</v>
      </c>
      <c r="J722">
        <v>0</v>
      </c>
      <c r="K722" t="s">
        <v>2921</v>
      </c>
      <c r="Q722">
        <v>126</v>
      </c>
    </row>
    <row r="723" spans="1:17" x14ac:dyDescent="0.25">
      <c r="A723">
        <v>1177802</v>
      </c>
      <c r="B723" t="s">
        <v>2922</v>
      </c>
      <c r="C723" t="e">
        <f t="shared" si="10"/>
        <v>#NAME?</v>
      </c>
      <c r="D723" t="s">
        <v>2923</v>
      </c>
      <c r="E723">
        <v>5</v>
      </c>
      <c r="F723" s="1">
        <v>40283</v>
      </c>
      <c r="G723" t="s">
        <v>2924</v>
      </c>
      <c r="H723">
        <v>1</v>
      </c>
      <c r="I723">
        <v>0</v>
      </c>
      <c r="J723">
        <v>1</v>
      </c>
      <c r="K723" t="s">
        <v>2925</v>
      </c>
      <c r="Q723">
        <v>208</v>
      </c>
    </row>
    <row r="724" spans="1:17" x14ac:dyDescent="0.25">
      <c r="A724">
        <v>1177816</v>
      </c>
      <c r="B724" t="e">
        <f>-nQesYei8rhyiGNl_lBLrg</f>
        <v>#NAME?</v>
      </c>
      <c r="C724" t="e">
        <f t="shared" si="10"/>
        <v>#NAME?</v>
      </c>
      <c r="D724" t="s">
        <v>2926</v>
      </c>
      <c r="E724">
        <v>2</v>
      </c>
      <c r="F724" s="1">
        <v>40293</v>
      </c>
      <c r="G724" t="s">
        <v>2927</v>
      </c>
      <c r="H724">
        <v>1</v>
      </c>
      <c r="I724">
        <v>0</v>
      </c>
      <c r="J724">
        <v>1</v>
      </c>
      <c r="K724" t="s">
        <v>2928</v>
      </c>
      <c r="Q724">
        <v>187</v>
      </c>
    </row>
    <row r="725" spans="1:17" x14ac:dyDescent="0.25">
      <c r="A725">
        <v>1177807</v>
      </c>
      <c r="B725" t="s">
        <v>2929</v>
      </c>
      <c r="C725" t="e">
        <f t="shared" si="10"/>
        <v>#NAME?</v>
      </c>
      <c r="D725" t="s">
        <v>2930</v>
      </c>
      <c r="E725">
        <v>5</v>
      </c>
      <c r="F725" s="1">
        <v>40337</v>
      </c>
      <c r="G725" t="s">
        <v>2931</v>
      </c>
      <c r="H725">
        <v>1</v>
      </c>
      <c r="I725">
        <v>0</v>
      </c>
      <c r="J725">
        <v>0</v>
      </c>
      <c r="K725" t="s">
        <v>2932</v>
      </c>
      <c r="Q725">
        <v>348</v>
      </c>
    </row>
    <row r="726" spans="1:17" x14ac:dyDescent="0.25">
      <c r="A726">
        <v>1201445</v>
      </c>
      <c r="B726" t="s">
        <v>2933</v>
      </c>
      <c r="C726" t="e">
        <f t="shared" si="10"/>
        <v>#NAME?</v>
      </c>
      <c r="D726" t="s">
        <v>2934</v>
      </c>
      <c r="E726">
        <v>5</v>
      </c>
      <c r="F726" s="1">
        <v>40382</v>
      </c>
      <c r="G726" t="s">
        <v>2935</v>
      </c>
      <c r="H726">
        <v>5</v>
      </c>
      <c r="I726">
        <v>0</v>
      </c>
      <c r="J726">
        <v>4</v>
      </c>
      <c r="K726" t="s">
        <v>2936</v>
      </c>
      <c r="Q726">
        <v>217</v>
      </c>
    </row>
    <row r="727" spans="1:17" x14ac:dyDescent="0.25">
      <c r="A727">
        <v>1201412</v>
      </c>
      <c r="B727" t="s">
        <v>2937</v>
      </c>
      <c r="C727" t="e">
        <f t="shared" si="10"/>
        <v>#NAME?</v>
      </c>
      <c r="D727" t="s">
        <v>2938</v>
      </c>
      <c r="E727">
        <v>4</v>
      </c>
      <c r="F727" s="1">
        <v>40465</v>
      </c>
      <c r="G727" t="s">
        <v>2939</v>
      </c>
      <c r="H727">
        <v>3</v>
      </c>
      <c r="I727">
        <v>0</v>
      </c>
      <c r="J727">
        <v>2</v>
      </c>
      <c r="K727" t="s">
        <v>2940</v>
      </c>
      <c r="Q727">
        <v>131</v>
      </c>
    </row>
    <row r="728" spans="1:17" x14ac:dyDescent="0.25">
      <c r="A728">
        <v>1201430</v>
      </c>
      <c r="B728" t="s">
        <v>2941</v>
      </c>
      <c r="C728" t="e">
        <f t="shared" si="10"/>
        <v>#NAME?</v>
      </c>
      <c r="D728" t="s">
        <v>2942</v>
      </c>
      <c r="E728">
        <v>5</v>
      </c>
      <c r="F728" s="1">
        <v>40567</v>
      </c>
      <c r="G728" t="s">
        <v>2943</v>
      </c>
      <c r="H728">
        <v>2</v>
      </c>
      <c r="I728">
        <v>1</v>
      </c>
      <c r="J728">
        <v>2</v>
      </c>
      <c r="K728" t="s">
        <v>2944</v>
      </c>
      <c r="Q728">
        <v>133</v>
      </c>
    </row>
    <row r="729" spans="1:17" x14ac:dyDescent="0.25">
      <c r="A729">
        <v>1177809</v>
      </c>
      <c r="B729" t="s">
        <v>2945</v>
      </c>
      <c r="C729" t="e">
        <f t="shared" si="10"/>
        <v>#NAME?</v>
      </c>
      <c r="D729" t="s">
        <v>2946</v>
      </c>
      <c r="E729">
        <v>4</v>
      </c>
      <c r="F729" s="1">
        <v>40664</v>
      </c>
      <c r="G729" t="s">
        <v>2947</v>
      </c>
      <c r="H729">
        <v>1</v>
      </c>
      <c r="I729">
        <v>0</v>
      </c>
      <c r="J729">
        <v>1</v>
      </c>
      <c r="K729" t="s">
        <v>2948</v>
      </c>
      <c r="Q729">
        <v>132</v>
      </c>
    </row>
    <row r="730" spans="1:17" x14ac:dyDescent="0.25">
      <c r="A730">
        <v>1201444</v>
      </c>
      <c r="B730" t="s">
        <v>2949</v>
      </c>
      <c r="C730" t="e">
        <f t="shared" si="10"/>
        <v>#NAME?</v>
      </c>
      <c r="D730" t="s">
        <v>2950</v>
      </c>
      <c r="E730">
        <v>5</v>
      </c>
      <c r="F730" s="1">
        <v>40785</v>
      </c>
      <c r="G730" t="s">
        <v>2951</v>
      </c>
      <c r="H730">
        <v>1</v>
      </c>
      <c r="I730">
        <v>0</v>
      </c>
      <c r="J730">
        <v>0</v>
      </c>
      <c r="K730" t="s">
        <v>2952</v>
      </c>
      <c r="Q730">
        <v>111</v>
      </c>
    </row>
    <row r="731" spans="1:17" x14ac:dyDescent="0.25">
      <c r="A731">
        <v>1177821</v>
      </c>
      <c r="B731" t="s">
        <v>2953</v>
      </c>
      <c r="C731" t="e">
        <f t="shared" si="10"/>
        <v>#NAME?</v>
      </c>
      <c r="D731" t="s">
        <v>2954</v>
      </c>
      <c r="E731">
        <v>4</v>
      </c>
      <c r="F731" s="1">
        <v>42715</v>
      </c>
      <c r="G731" t="s">
        <v>2955</v>
      </c>
      <c r="H731">
        <v>3</v>
      </c>
      <c r="I731">
        <v>1</v>
      </c>
      <c r="J731">
        <v>0</v>
      </c>
      <c r="K731" t="s">
        <v>2956</v>
      </c>
      <c r="Q731">
        <v>133</v>
      </c>
    </row>
    <row r="732" spans="1:17" x14ac:dyDescent="0.25">
      <c r="A732">
        <v>5729068</v>
      </c>
      <c r="B732" t="s">
        <v>2957</v>
      </c>
      <c r="C732" t="e">
        <f t="shared" ref="C732:C741" si="11">-B2NxZerjNSMfPiHDXrqHA</f>
        <v>#NAME?</v>
      </c>
      <c r="D732" t="s">
        <v>2958</v>
      </c>
      <c r="E732">
        <v>3</v>
      </c>
      <c r="F732" s="1">
        <v>42225</v>
      </c>
      <c r="G732" t="s">
        <v>2959</v>
      </c>
      <c r="H732">
        <v>1</v>
      </c>
      <c r="I732">
        <v>0</v>
      </c>
      <c r="J732">
        <v>0</v>
      </c>
      <c r="K732" t="s">
        <v>2960</v>
      </c>
      <c r="Q732">
        <v>34</v>
      </c>
    </row>
    <row r="733" spans="1:17" x14ac:dyDescent="0.25">
      <c r="A733">
        <v>5729066</v>
      </c>
      <c r="B733" t="s">
        <v>2961</v>
      </c>
      <c r="C733" t="e">
        <f t="shared" si="11"/>
        <v>#NAME?</v>
      </c>
      <c r="D733" t="s">
        <v>2962</v>
      </c>
      <c r="E733">
        <v>5</v>
      </c>
      <c r="F733" s="1">
        <v>42275</v>
      </c>
      <c r="G733" t="s">
        <v>2963</v>
      </c>
      <c r="H733">
        <v>0</v>
      </c>
      <c r="I733">
        <v>1</v>
      </c>
      <c r="J733">
        <v>0</v>
      </c>
      <c r="K733" t="s">
        <v>2964</v>
      </c>
      <c r="Q733">
        <v>38</v>
      </c>
    </row>
    <row r="734" spans="1:17" x14ac:dyDescent="0.25">
      <c r="A734">
        <v>5729071</v>
      </c>
      <c r="B734" t="s">
        <v>2965</v>
      </c>
      <c r="C734" t="e">
        <f t="shared" si="11"/>
        <v>#NAME?</v>
      </c>
      <c r="D734" t="s">
        <v>2966</v>
      </c>
      <c r="E734">
        <v>5</v>
      </c>
      <c r="F734" s="1">
        <v>42340</v>
      </c>
      <c r="G734" t="s">
        <v>2967</v>
      </c>
      <c r="H734">
        <v>1</v>
      </c>
      <c r="I734">
        <v>1</v>
      </c>
      <c r="J734">
        <v>1</v>
      </c>
      <c r="K734" t="s">
        <v>2968</v>
      </c>
      <c r="Q734">
        <v>315</v>
      </c>
    </row>
    <row r="735" spans="1:17" x14ac:dyDescent="0.25">
      <c r="A735">
        <v>5729442</v>
      </c>
      <c r="B735" t="s">
        <v>2969</v>
      </c>
      <c r="C735" t="e">
        <f t="shared" si="11"/>
        <v>#NAME?</v>
      </c>
      <c r="D735" t="s">
        <v>2970</v>
      </c>
      <c r="E735">
        <v>5</v>
      </c>
      <c r="F735" s="1">
        <v>42799</v>
      </c>
      <c r="G735" t="s">
        <v>2971</v>
      </c>
      <c r="H735">
        <v>0</v>
      </c>
      <c r="I735">
        <v>0</v>
      </c>
      <c r="J735">
        <v>0</v>
      </c>
      <c r="K735" t="s">
        <v>2972</v>
      </c>
      <c r="Q735">
        <v>100</v>
      </c>
    </row>
    <row r="736" spans="1:17" x14ac:dyDescent="0.25">
      <c r="A736">
        <v>5729432</v>
      </c>
      <c r="B736" t="s">
        <v>2973</v>
      </c>
      <c r="C736" t="e">
        <f t="shared" si="11"/>
        <v>#NAME?</v>
      </c>
      <c r="D736" t="s">
        <v>2974</v>
      </c>
      <c r="E736">
        <v>4</v>
      </c>
      <c r="F736" s="1">
        <v>42812</v>
      </c>
      <c r="G736" t="s">
        <v>2975</v>
      </c>
      <c r="H736">
        <v>0</v>
      </c>
      <c r="I736">
        <v>0</v>
      </c>
      <c r="J736">
        <v>1</v>
      </c>
      <c r="K736" t="s">
        <v>2976</v>
      </c>
      <c r="Q736">
        <v>117</v>
      </c>
    </row>
    <row r="737" spans="1:17" x14ac:dyDescent="0.25">
      <c r="A737">
        <v>5729045</v>
      </c>
      <c r="B737" t="s">
        <v>2977</v>
      </c>
      <c r="C737" t="e">
        <f t="shared" si="11"/>
        <v>#NAME?</v>
      </c>
      <c r="D737" t="s">
        <v>2978</v>
      </c>
      <c r="E737">
        <v>5</v>
      </c>
      <c r="F737" s="1">
        <v>42820</v>
      </c>
      <c r="G737" t="s">
        <v>2979</v>
      </c>
      <c r="H737">
        <v>1</v>
      </c>
      <c r="I737">
        <v>1</v>
      </c>
      <c r="J737">
        <v>1</v>
      </c>
      <c r="K737" t="s">
        <v>2980</v>
      </c>
      <c r="Q737">
        <v>55</v>
      </c>
    </row>
    <row r="738" spans="1:17" x14ac:dyDescent="0.25">
      <c r="A738">
        <v>5729055</v>
      </c>
      <c r="B738" t="s">
        <v>2981</v>
      </c>
      <c r="C738" t="e">
        <f t="shared" si="11"/>
        <v>#NAME?</v>
      </c>
      <c r="D738" t="s">
        <v>2982</v>
      </c>
      <c r="E738">
        <v>5</v>
      </c>
      <c r="F738" s="1">
        <v>42966</v>
      </c>
      <c r="G738" t="s">
        <v>2983</v>
      </c>
      <c r="H738">
        <v>0</v>
      </c>
      <c r="I738">
        <v>0</v>
      </c>
      <c r="J738">
        <v>0</v>
      </c>
      <c r="K738" t="s">
        <v>2984</v>
      </c>
      <c r="Q738">
        <v>69</v>
      </c>
    </row>
    <row r="739" spans="1:17" x14ac:dyDescent="0.25">
      <c r="A739">
        <v>5729069</v>
      </c>
      <c r="B739" t="s">
        <v>2985</v>
      </c>
      <c r="C739" t="e">
        <f t="shared" si="11"/>
        <v>#NAME?</v>
      </c>
      <c r="D739" t="s">
        <v>2986</v>
      </c>
      <c r="E739">
        <v>5</v>
      </c>
      <c r="F739" s="1">
        <v>42972</v>
      </c>
      <c r="G739" t="s">
        <v>2987</v>
      </c>
      <c r="H739">
        <v>1</v>
      </c>
      <c r="I739">
        <v>0</v>
      </c>
      <c r="J739">
        <v>0</v>
      </c>
      <c r="K739" t="s">
        <v>2988</v>
      </c>
      <c r="Q739">
        <v>69</v>
      </c>
    </row>
    <row r="740" spans="1:17" x14ac:dyDescent="0.25">
      <c r="A740">
        <v>5729435</v>
      </c>
      <c r="B740" t="s">
        <v>2989</v>
      </c>
      <c r="C740" t="e">
        <f t="shared" si="11"/>
        <v>#NAME?</v>
      </c>
      <c r="D740" t="s">
        <v>2990</v>
      </c>
      <c r="E740">
        <v>5</v>
      </c>
      <c r="F740" s="1">
        <v>43015</v>
      </c>
      <c r="G740" t="s">
        <v>2991</v>
      </c>
      <c r="H740">
        <v>0</v>
      </c>
      <c r="I740">
        <v>0</v>
      </c>
      <c r="J740">
        <v>2</v>
      </c>
      <c r="K740" t="s">
        <v>2992</v>
      </c>
      <c r="Q740">
        <v>87</v>
      </c>
    </row>
    <row r="741" spans="1:17" x14ac:dyDescent="0.25">
      <c r="A741">
        <v>5729430</v>
      </c>
      <c r="B741" t="s">
        <v>2993</v>
      </c>
      <c r="C741" t="e">
        <f t="shared" si="11"/>
        <v>#NAME?</v>
      </c>
      <c r="D741" t="s">
        <v>2994</v>
      </c>
      <c r="E741">
        <v>5</v>
      </c>
      <c r="F741" s="1">
        <v>43127</v>
      </c>
      <c r="G741" t="s">
        <v>2995</v>
      </c>
      <c r="H741">
        <v>4</v>
      </c>
      <c r="I741">
        <v>3</v>
      </c>
      <c r="J741">
        <v>6</v>
      </c>
      <c r="K741" t="s">
        <v>2996</v>
      </c>
      <c r="Q741">
        <v>105</v>
      </c>
    </row>
    <row r="742" spans="1:17" x14ac:dyDescent="0.25">
      <c r="A742">
        <v>867302</v>
      </c>
      <c r="B742" t="s">
        <v>2997</v>
      </c>
      <c r="C742" t="e">
        <f t="shared" ref="C742:C751" si="12">-B4BJ0gV5mneubBoMVNFLg</f>
        <v>#NAME?</v>
      </c>
      <c r="D742" t="s">
        <v>2998</v>
      </c>
      <c r="E742">
        <v>5</v>
      </c>
      <c r="F742" s="1">
        <v>42068</v>
      </c>
      <c r="G742" t="s">
        <v>2999</v>
      </c>
      <c r="H742">
        <v>0</v>
      </c>
      <c r="I742">
        <v>0</v>
      </c>
      <c r="J742">
        <v>0</v>
      </c>
      <c r="K742" t="s">
        <v>3000</v>
      </c>
      <c r="Q742">
        <v>48</v>
      </c>
    </row>
    <row r="743" spans="1:17" x14ac:dyDescent="0.25">
      <c r="A743">
        <v>867300</v>
      </c>
      <c r="B743" t="s">
        <v>3001</v>
      </c>
      <c r="C743" t="e">
        <f t="shared" si="12"/>
        <v>#NAME?</v>
      </c>
      <c r="D743" t="e">
        <f>-ubMwuskT2uS0GPSZpxaxA</f>
        <v>#NAME?</v>
      </c>
      <c r="E743">
        <v>5</v>
      </c>
      <c r="F743" s="1">
        <v>42123</v>
      </c>
      <c r="G743" t="s">
        <v>3002</v>
      </c>
      <c r="H743">
        <v>2</v>
      </c>
      <c r="I743">
        <v>0</v>
      </c>
      <c r="J743">
        <v>0</v>
      </c>
      <c r="K743" t="s">
        <v>3003</v>
      </c>
      <c r="Q743">
        <v>43</v>
      </c>
    </row>
    <row r="744" spans="1:17" x14ac:dyDescent="0.25">
      <c r="A744">
        <v>896319</v>
      </c>
      <c r="B744" t="s">
        <v>3004</v>
      </c>
      <c r="C744" t="e">
        <f t="shared" si="12"/>
        <v>#NAME?</v>
      </c>
      <c r="D744" t="s">
        <v>3005</v>
      </c>
      <c r="E744">
        <v>4</v>
      </c>
      <c r="F744" s="1">
        <v>42160</v>
      </c>
      <c r="G744" t="s">
        <v>3006</v>
      </c>
      <c r="H744">
        <v>0</v>
      </c>
      <c r="I744">
        <v>0</v>
      </c>
      <c r="J744">
        <v>0</v>
      </c>
      <c r="K744" t="s">
        <v>3007</v>
      </c>
      <c r="Q744">
        <v>49</v>
      </c>
    </row>
    <row r="745" spans="1:17" x14ac:dyDescent="0.25">
      <c r="A745">
        <v>896323</v>
      </c>
      <c r="B745" t="s">
        <v>3008</v>
      </c>
      <c r="C745" t="e">
        <f t="shared" si="12"/>
        <v>#NAME?</v>
      </c>
      <c r="D745" t="s">
        <v>3009</v>
      </c>
      <c r="E745">
        <v>4</v>
      </c>
      <c r="F745" s="1">
        <v>42160</v>
      </c>
      <c r="G745" t="s">
        <v>3010</v>
      </c>
      <c r="H745">
        <v>1</v>
      </c>
      <c r="I745">
        <v>0</v>
      </c>
      <c r="J745">
        <v>2</v>
      </c>
      <c r="K745" t="s">
        <v>3011</v>
      </c>
      <c r="Q745">
        <v>95</v>
      </c>
    </row>
    <row r="746" spans="1:17" x14ac:dyDescent="0.25">
      <c r="A746">
        <v>896326</v>
      </c>
      <c r="B746" t="s">
        <v>3012</v>
      </c>
      <c r="C746" t="e">
        <f t="shared" si="12"/>
        <v>#NAME?</v>
      </c>
      <c r="D746" t="s">
        <v>3013</v>
      </c>
      <c r="E746">
        <v>4</v>
      </c>
      <c r="F746" s="1">
        <v>42167</v>
      </c>
      <c r="G746" t="s">
        <v>3014</v>
      </c>
      <c r="H746">
        <v>0</v>
      </c>
      <c r="I746">
        <v>0</v>
      </c>
      <c r="J746">
        <v>0</v>
      </c>
      <c r="K746" t="s">
        <v>3015</v>
      </c>
      <c r="Q746">
        <v>103</v>
      </c>
    </row>
    <row r="747" spans="1:17" x14ac:dyDescent="0.25">
      <c r="A747">
        <v>867298</v>
      </c>
      <c r="B747" t="s">
        <v>3016</v>
      </c>
      <c r="C747" t="e">
        <f t="shared" si="12"/>
        <v>#NAME?</v>
      </c>
      <c r="D747" t="s">
        <v>3017</v>
      </c>
      <c r="E747">
        <v>2</v>
      </c>
      <c r="F747" s="1">
        <v>42175</v>
      </c>
      <c r="G747" t="s">
        <v>3018</v>
      </c>
      <c r="H747">
        <v>0</v>
      </c>
      <c r="I747">
        <v>0</v>
      </c>
      <c r="J747">
        <v>0</v>
      </c>
      <c r="K747" t="s">
        <v>3019</v>
      </c>
      <c r="Q747">
        <v>105</v>
      </c>
    </row>
    <row r="748" spans="1:17" x14ac:dyDescent="0.25">
      <c r="A748">
        <v>896334</v>
      </c>
      <c r="B748" t="s">
        <v>3020</v>
      </c>
      <c r="C748" t="e">
        <f t="shared" si="12"/>
        <v>#NAME?</v>
      </c>
      <c r="D748" t="s">
        <v>3021</v>
      </c>
      <c r="E748">
        <v>3</v>
      </c>
      <c r="F748" s="1">
        <v>42238</v>
      </c>
      <c r="G748" t="s">
        <v>3022</v>
      </c>
      <c r="H748">
        <v>0</v>
      </c>
      <c r="I748">
        <v>0</v>
      </c>
      <c r="J748">
        <v>1</v>
      </c>
      <c r="K748" t="s">
        <v>3023</v>
      </c>
      <c r="Q748">
        <v>106</v>
      </c>
    </row>
    <row r="749" spans="1:17" x14ac:dyDescent="0.25">
      <c r="A749">
        <v>867299</v>
      </c>
      <c r="B749" t="s">
        <v>3024</v>
      </c>
      <c r="C749" t="e">
        <f t="shared" si="12"/>
        <v>#NAME?</v>
      </c>
      <c r="D749" t="s">
        <v>3025</v>
      </c>
      <c r="E749">
        <v>5</v>
      </c>
      <c r="F749" s="1">
        <v>42266</v>
      </c>
      <c r="G749" t="s">
        <v>3026</v>
      </c>
      <c r="H749">
        <v>0</v>
      </c>
      <c r="I749">
        <v>0</v>
      </c>
      <c r="J749">
        <v>0</v>
      </c>
      <c r="K749" t="s">
        <v>3027</v>
      </c>
      <c r="Q749">
        <v>55</v>
      </c>
    </row>
    <row r="750" spans="1:17" x14ac:dyDescent="0.25">
      <c r="A750">
        <v>896337</v>
      </c>
      <c r="B750" t="s">
        <v>3028</v>
      </c>
      <c r="C750" t="e">
        <f t="shared" si="12"/>
        <v>#NAME?</v>
      </c>
      <c r="D750" t="s">
        <v>3029</v>
      </c>
      <c r="E750">
        <v>3</v>
      </c>
      <c r="F750" s="1">
        <v>42368</v>
      </c>
      <c r="G750" t="s">
        <v>3030</v>
      </c>
      <c r="H750">
        <v>3</v>
      </c>
      <c r="I750">
        <v>1</v>
      </c>
      <c r="J750">
        <v>1</v>
      </c>
      <c r="K750" t="s">
        <v>3031</v>
      </c>
      <c r="Q750">
        <v>67</v>
      </c>
    </row>
    <row r="751" spans="1:17" x14ac:dyDescent="0.25">
      <c r="A751">
        <v>867297</v>
      </c>
      <c r="B751" t="s">
        <v>3032</v>
      </c>
      <c r="C751" t="e">
        <f t="shared" si="12"/>
        <v>#NAME?</v>
      </c>
      <c r="D751" t="s">
        <v>3033</v>
      </c>
      <c r="E751">
        <v>5</v>
      </c>
      <c r="F751" s="1">
        <v>42671</v>
      </c>
      <c r="G751" t="s">
        <v>3034</v>
      </c>
      <c r="H751">
        <v>0</v>
      </c>
      <c r="I751">
        <v>0</v>
      </c>
      <c r="J751">
        <v>0</v>
      </c>
      <c r="K751" t="s">
        <v>3035</v>
      </c>
      <c r="Q751">
        <v>26</v>
      </c>
    </row>
    <row r="752" spans="1:17" x14ac:dyDescent="0.25">
      <c r="A752">
        <v>754816</v>
      </c>
      <c r="B752" t="s">
        <v>3036</v>
      </c>
      <c r="C752" t="e">
        <f t="shared" ref="C752:C761" si="13">-B4Cf2XLkPr9qMlLPHJAlw</f>
        <v>#NAME?</v>
      </c>
      <c r="D752" t="s">
        <v>3037</v>
      </c>
      <c r="E752">
        <v>2</v>
      </c>
      <c r="F752" s="1">
        <v>40890</v>
      </c>
      <c r="G752" t="s">
        <v>3038</v>
      </c>
      <c r="H752">
        <v>31</v>
      </c>
      <c r="I752">
        <v>2</v>
      </c>
      <c r="J752">
        <v>0</v>
      </c>
      <c r="K752" t="s">
        <v>3039</v>
      </c>
      <c r="Q752">
        <v>410</v>
      </c>
    </row>
    <row r="753" spans="1:17" x14ac:dyDescent="0.25">
      <c r="A753">
        <v>741784</v>
      </c>
      <c r="B753" t="s">
        <v>3040</v>
      </c>
      <c r="C753" t="e">
        <f t="shared" si="13"/>
        <v>#NAME?</v>
      </c>
      <c r="D753" t="s">
        <v>3041</v>
      </c>
      <c r="E753">
        <v>1</v>
      </c>
      <c r="F753" s="1">
        <v>41351</v>
      </c>
      <c r="G753" t="s">
        <v>3042</v>
      </c>
      <c r="H753">
        <v>2</v>
      </c>
      <c r="I753">
        <v>0</v>
      </c>
      <c r="J753">
        <v>0</v>
      </c>
      <c r="K753" t="s">
        <v>3043</v>
      </c>
      <c r="Q753">
        <v>165</v>
      </c>
    </row>
    <row r="754" spans="1:17" x14ac:dyDescent="0.25">
      <c r="A754">
        <v>741794</v>
      </c>
      <c r="B754" t="s">
        <v>3044</v>
      </c>
      <c r="C754" t="e">
        <f t="shared" si="13"/>
        <v>#NAME?</v>
      </c>
      <c r="D754" t="s">
        <v>3045</v>
      </c>
      <c r="E754">
        <v>5</v>
      </c>
      <c r="F754" s="1">
        <v>41353</v>
      </c>
      <c r="G754" t="s">
        <v>3046</v>
      </c>
      <c r="H754">
        <v>1</v>
      </c>
      <c r="I754">
        <v>1</v>
      </c>
      <c r="J754">
        <v>1</v>
      </c>
      <c r="K754" t="s">
        <v>3047</v>
      </c>
      <c r="Q754">
        <v>164</v>
      </c>
    </row>
    <row r="755" spans="1:17" x14ac:dyDescent="0.25">
      <c r="A755">
        <v>754813</v>
      </c>
      <c r="B755" t="s">
        <v>3048</v>
      </c>
      <c r="C755" t="e">
        <f t="shared" si="13"/>
        <v>#NAME?</v>
      </c>
      <c r="D755" t="s">
        <v>171</v>
      </c>
      <c r="E755">
        <v>2</v>
      </c>
      <c r="F755" s="1">
        <v>41396</v>
      </c>
      <c r="G755" t="s">
        <v>3049</v>
      </c>
      <c r="H755">
        <v>0</v>
      </c>
      <c r="I755">
        <v>0</v>
      </c>
      <c r="J755">
        <v>0</v>
      </c>
      <c r="K755" t="s">
        <v>3050</v>
      </c>
      <c r="Q755">
        <v>113</v>
      </c>
    </row>
    <row r="756" spans="1:17" x14ac:dyDescent="0.25">
      <c r="A756">
        <v>754828</v>
      </c>
      <c r="B756" t="s">
        <v>3051</v>
      </c>
      <c r="C756" t="e">
        <f t="shared" si="13"/>
        <v>#NAME?</v>
      </c>
      <c r="D756" t="s">
        <v>3052</v>
      </c>
      <c r="E756">
        <v>2</v>
      </c>
      <c r="F756" s="1">
        <v>41556</v>
      </c>
      <c r="G756" t="s">
        <v>3053</v>
      </c>
      <c r="H756">
        <v>3</v>
      </c>
      <c r="I756">
        <v>2</v>
      </c>
      <c r="J756">
        <v>1</v>
      </c>
      <c r="K756" t="s">
        <v>3054</v>
      </c>
      <c r="Q756">
        <v>124</v>
      </c>
    </row>
    <row r="757" spans="1:17" x14ac:dyDescent="0.25">
      <c r="A757">
        <v>741806</v>
      </c>
      <c r="B757" t="s">
        <v>3055</v>
      </c>
      <c r="C757" t="e">
        <f t="shared" si="13"/>
        <v>#NAME?</v>
      </c>
      <c r="D757" t="s">
        <v>3056</v>
      </c>
      <c r="E757">
        <v>4</v>
      </c>
      <c r="F757" s="1">
        <v>41761</v>
      </c>
      <c r="G757" t="s">
        <v>3057</v>
      </c>
      <c r="H757">
        <v>0</v>
      </c>
      <c r="I757">
        <v>0</v>
      </c>
      <c r="J757">
        <v>0</v>
      </c>
      <c r="K757" t="s">
        <v>3058</v>
      </c>
      <c r="Q757">
        <v>131</v>
      </c>
    </row>
    <row r="758" spans="1:17" x14ac:dyDescent="0.25">
      <c r="A758">
        <v>754842</v>
      </c>
      <c r="B758" t="s">
        <v>3059</v>
      </c>
      <c r="C758" t="e">
        <f t="shared" si="13"/>
        <v>#NAME?</v>
      </c>
      <c r="D758" t="s">
        <v>3060</v>
      </c>
      <c r="E758">
        <v>3</v>
      </c>
      <c r="F758" s="1">
        <v>41806</v>
      </c>
      <c r="G758" t="s">
        <v>3061</v>
      </c>
      <c r="H758">
        <v>0</v>
      </c>
      <c r="I758">
        <v>0</v>
      </c>
      <c r="J758">
        <v>0</v>
      </c>
      <c r="K758" t="s">
        <v>3062</v>
      </c>
      <c r="Q758">
        <v>136</v>
      </c>
    </row>
    <row r="759" spans="1:17" x14ac:dyDescent="0.25">
      <c r="A759">
        <v>754844</v>
      </c>
      <c r="B759" t="s">
        <v>3063</v>
      </c>
      <c r="C759" t="e">
        <f t="shared" si="13"/>
        <v>#NAME?</v>
      </c>
      <c r="D759" t="s">
        <v>3064</v>
      </c>
      <c r="E759">
        <v>4</v>
      </c>
      <c r="F759" s="1">
        <v>41946</v>
      </c>
      <c r="G759" t="s">
        <v>3065</v>
      </c>
      <c r="H759">
        <v>0</v>
      </c>
      <c r="I759">
        <v>0</v>
      </c>
      <c r="J759">
        <v>0</v>
      </c>
      <c r="K759" t="s">
        <v>3066</v>
      </c>
      <c r="Q759">
        <v>177</v>
      </c>
    </row>
    <row r="760" spans="1:17" x14ac:dyDescent="0.25">
      <c r="A760">
        <v>741781</v>
      </c>
      <c r="B760" t="s">
        <v>3067</v>
      </c>
      <c r="C760" t="e">
        <f t="shared" si="13"/>
        <v>#NAME?</v>
      </c>
      <c r="D760" t="s">
        <v>3068</v>
      </c>
      <c r="E760">
        <v>5</v>
      </c>
      <c r="F760" s="1">
        <v>42383</v>
      </c>
      <c r="G760" t="s">
        <v>3069</v>
      </c>
      <c r="H760">
        <v>2</v>
      </c>
      <c r="I760">
        <v>1</v>
      </c>
      <c r="J760">
        <v>1</v>
      </c>
      <c r="K760" t="s">
        <v>3070</v>
      </c>
      <c r="Q760">
        <v>38</v>
      </c>
    </row>
    <row r="761" spans="1:17" x14ac:dyDescent="0.25">
      <c r="A761">
        <v>754834</v>
      </c>
      <c r="B761" t="s">
        <v>3071</v>
      </c>
      <c r="C761" t="e">
        <f t="shared" si="13"/>
        <v>#NAME?</v>
      </c>
      <c r="D761" t="s">
        <v>3072</v>
      </c>
      <c r="E761">
        <v>3</v>
      </c>
      <c r="F761" s="1">
        <v>42425</v>
      </c>
      <c r="G761" t="s">
        <v>3073</v>
      </c>
      <c r="H761">
        <v>4</v>
      </c>
      <c r="I761">
        <v>1</v>
      </c>
      <c r="J761">
        <v>1</v>
      </c>
      <c r="K761" t="s">
        <v>3074</v>
      </c>
      <c r="Q761">
        <v>113</v>
      </c>
    </row>
    <row r="762" spans="1:17" x14ac:dyDescent="0.25">
      <c r="A762">
        <v>3097460</v>
      </c>
      <c r="B762" t="s">
        <v>3075</v>
      </c>
      <c r="C762" t="e">
        <f t="shared" ref="C762:C771" si="14">-BevLRnJhh9JeIT2g5I3mQ</f>
        <v>#NAME?</v>
      </c>
      <c r="D762" t="s">
        <v>3076</v>
      </c>
      <c r="E762">
        <v>5</v>
      </c>
      <c r="F762" s="1">
        <v>39943</v>
      </c>
      <c r="G762" t="s">
        <v>3077</v>
      </c>
      <c r="H762">
        <v>0</v>
      </c>
      <c r="I762">
        <v>0</v>
      </c>
      <c r="J762">
        <v>0</v>
      </c>
      <c r="K762" t="s">
        <v>3078</v>
      </c>
      <c r="Q762">
        <v>18</v>
      </c>
    </row>
    <row r="763" spans="1:17" x14ac:dyDescent="0.25">
      <c r="A763">
        <v>3097816</v>
      </c>
      <c r="B763" t="s">
        <v>3079</v>
      </c>
      <c r="C763" t="e">
        <f t="shared" si="14"/>
        <v>#NAME?</v>
      </c>
      <c r="D763" t="s">
        <v>3080</v>
      </c>
      <c r="E763">
        <v>5</v>
      </c>
      <c r="F763" s="1">
        <v>40418</v>
      </c>
      <c r="G763" t="s">
        <v>3081</v>
      </c>
      <c r="H763">
        <v>3</v>
      </c>
      <c r="I763">
        <v>0</v>
      </c>
      <c r="J763">
        <v>3</v>
      </c>
      <c r="K763" t="s">
        <v>3082</v>
      </c>
      <c r="Q763">
        <v>134</v>
      </c>
    </row>
    <row r="764" spans="1:17" x14ac:dyDescent="0.25">
      <c r="A764">
        <v>3097783</v>
      </c>
      <c r="B764" t="s">
        <v>3083</v>
      </c>
      <c r="C764" t="e">
        <f t="shared" si="14"/>
        <v>#NAME?</v>
      </c>
      <c r="D764" t="s">
        <v>3084</v>
      </c>
      <c r="E764">
        <v>5</v>
      </c>
      <c r="F764" s="1">
        <v>40418</v>
      </c>
      <c r="G764" t="s">
        <v>3085</v>
      </c>
      <c r="H764">
        <v>1</v>
      </c>
      <c r="I764">
        <v>1</v>
      </c>
      <c r="J764">
        <v>1</v>
      </c>
      <c r="K764" t="s">
        <v>3086</v>
      </c>
      <c r="Q764">
        <v>12</v>
      </c>
    </row>
    <row r="765" spans="1:17" x14ac:dyDescent="0.25">
      <c r="A765">
        <v>3097749</v>
      </c>
      <c r="B765" t="s">
        <v>3087</v>
      </c>
      <c r="C765" t="e">
        <f t="shared" si="14"/>
        <v>#NAME?</v>
      </c>
      <c r="D765" t="s">
        <v>3088</v>
      </c>
      <c r="E765">
        <v>5</v>
      </c>
      <c r="F765" s="1">
        <v>41774</v>
      </c>
      <c r="G765" t="s">
        <v>3089</v>
      </c>
      <c r="H765">
        <v>7</v>
      </c>
      <c r="I765">
        <v>1</v>
      </c>
      <c r="J765">
        <v>3</v>
      </c>
      <c r="K765" t="s">
        <v>3090</v>
      </c>
      <c r="Q765">
        <v>96</v>
      </c>
    </row>
    <row r="766" spans="1:17" x14ac:dyDescent="0.25">
      <c r="A766">
        <v>3097780</v>
      </c>
      <c r="B766" t="s">
        <v>3091</v>
      </c>
      <c r="C766" t="e">
        <f t="shared" si="14"/>
        <v>#NAME?</v>
      </c>
      <c r="D766" t="s">
        <v>3092</v>
      </c>
      <c r="E766">
        <v>5</v>
      </c>
      <c r="F766" s="1">
        <v>41813</v>
      </c>
      <c r="G766" t="s">
        <v>3093</v>
      </c>
      <c r="H766">
        <v>1</v>
      </c>
      <c r="I766">
        <v>0</v>
      </c>
      <c r="J766">
        <v>1</v>
      </c>
      <c r="K766" t="s">
        <v>3094</v>
      </c>
      <c r="Q766">
        <v>18</v>
      </c>
    </row>
    <row r="767" spans="1:17" x14ac:dyDescent="0.25">
      <c r="A767">
        <v>3098271</v>
      </c>
      <c r="B767" t="s">
        <v>3095</v>
      </c>
      <c r="C767" t="e">
        <f t="shared" si="14"/>
        <v>#NAME?</v>
      </c>
      <c r="D767" t="s">
        <v>3096</v>
      </c>
      <c r="E767">
        <v>5</v>
      </c>
      <c r="F767" s="1">
        <v>42515</v>
      </c>
      <c r="G767" t="s">
        <v>3097</v>
      </c>
      <c r="H767">
        <v>0</v>
      </c>
      <c r="I767">
        <v>0</v>
      </c>
      <c r="J767">
        <v>0</v>
      </c>
      <c r="K767" t="s">
        <v>3098</v>
      </c>
      <c r="Q767">
        <v>91</v>
      </c>
    </row>
    <row r="768" spans="1:17" x14ac:dyDescent="0.25">
      <c r="A768">
        <v>3097761</v>
      </c>
      <c r="B768" t="s">
        <v>3099</v>
      </c>
      <c r="C768" t="e">
        <f t="shared" si="14"/>
        <v>#NAME?</v>
      </c>
      <c r="D768" t="s">
        <v>3100</v>
      </c>
      <c r="E768">
        <v>5</v>
      </c>
      <c r="F768" s="1">
        <v>42601</v>
      </c>
      <c r="G768" t="s">
        <v>3101</v>
      </c>
      <c r="H768">
        <v>1</v>
      </c>
      <c r="I768">
        <v>3</v>
      </c>
      <c r="J768">
        <v>2</v>
      </c>
      <c r="K768" t="s">
        <v>3102</v>
      </c>
      <c r="Q768">
        <v>76</v>
      </c>
    </row>
    <row r="769" spans="1:17" x14ac:dyDescent="0.25">
      <c r="A769">
        <v>3097776</v>
      </c>
      <c r="B769" t="e">
        <f>-NRktcfKJpIi-z_wEww3jw</f>
        <v>#NAME?</v>
      </c>
      <c r="C769" t="e">
        <f t="shared" si="14"/>
        <v>#NAME?</v>
      </c>
      <c r="D769" t="s">
        <v>3103</v>
      </c>
      <c r="E769">
        <v>5</v>
      </c>
      <c r="F769" s="1">
        <v>42898</v>
      </c>
      <c r="G769" t="s">
        <v>3104</v>
      </c>
      <c r="H769">
        <v>1</v>
      </c>
      <c r="I769">
        <v>0</v>
      </c>
      <c r="J769">
        <v>0</v>
      </c>
      <c r="K769" t="s">
        <v>3105</v>
      </c>
      <c r="Q769">
        <v>23</v>
      </c>
    </row>
    <row r="770" spans="1:17" x14ac:dyDescent="0.25">
      <c r="A770">
        <v>3097741</v>
      </c>
      <c r="B770" t="s">
        <v>3106</v>
      </c>
      <c r="C770" t="e">
        <f t="shared" si="14"/>
        <v>#NAME?</v>
      </c>
      <c r="D770" t="s">
        <v>3107</v>
      </c>
      <c r="E770">
        <v>5</v>
      </c>
      <c r="F770" s="1">
        <v>43267</v>
      </c>
      <c r="G770" t="s">
        <v>3108</v>
      </c>
      <c r="H770">
        <v>2</v>
      </c>
      <c r="I770">
        <v>0</v>
      </c>
      <c r="J770">
        <v>1</v>
      </c>
      <c r="K770" t="s">
        <v>3109</v>
      </c>
      <c r="Q770">
        <v>35</v>
      </c>
    </row>
    <row r="771" spans="1:17" x14ac:dyDescent="0.25">
      <c r="A771">
        <v>3097437</v>
      </c>
      <c r="B771" t="s">
        <v>3110</v>
      </c>
      <c r="C771" t="e">
        <f t="shared" si="14"/>
        <v>#NAME?</v>
      </c>
      <c r="D771" t="s">
        <v>3111</v>
      </c>
      <c r="E771">
        <v>1</v>
      </c>
      <c r="F771" s="1">
        <v>43280</v>
      </c>
      <c r="G771" t="s">
        <v>3112</v>
      </c>
      <c r="H771">
        <v>0</v>
      </c>
      <c r="I771">
        <v>0</v>
      </c>
      <c r="J771">
        <v>0</v>
      </c>
      <c r="K771" t="s">
        <v>3113</v>
      </c>
      <c r="Q771">
        <v>51</v>
      </c>
    </row>
    <row r="772" spans="1:17" x14ac:dyDescent="0.25">
      <c r="A772">
        <v>3093890</v>
      </c>
      <c r="B772" t="s">
        <v>3114</v>
      </c>
      <c r="C772" t="e">
        <f t="shared" ref="C772:C781" si="15">-Biq3Dt8YhkRJEO_ITrvww</f>
        <v>#NAME?</v>
      </c>
      <c r="D772" t="s">
        <v>3115</v>
      </c>
      <c r="E772">
        <v>5</v>
      </c>
      <c r="F772" s="1">
        <v>41914</v>
      </c>
      <c r="G772" t="s">
        <v>3116</v>
      </c>
      <c r="H772">
        <v>1</v>
      </c>
      <c r="I772">
        <v>0</v>
      </c>
      <c r="J772">
        <v>0</v>
      </c>
      <c r="K772" t="s">
        <v>3117</v>
      </c>
      <c r="Q772">
        <v>239</v>
      </c>
    </row>
    <row r="773" spans="1:17" x14ac:dyDescent="0.25">
      <c r="A773">
        <v>3094407</v>
      </c>
      <c r="B773" t="s">
        <v>3118</v>
      </c>
      <c r="C773" t="e">
        <f t="shared" si="15"/>
        <v>#NAME?</v>
      </c>
      <c r="D773" t="s">
        <v>3119</v>
      </c>
      <c r="E773">
        <v>5</v>
      </c>
      <c r="F773" s="1">
        <v>42015</v>
      </c>
      <c r="G773" t="s">
        <v>3120</v>
      </c>
      <c r="H773">
        <v>5</v>
      </c>
      <c r="I773">
        <v>0</v>
      </c>
      <c r="J773">
        <v>0</v>
      </c>
      <c r="K773" t="s">
        <v>3121</v>
      </c>
      <c r="Q773">
        <v>146</v>
      </c>
    </row>
    <row r="774" spans="1:17" x14ac:dyDescent="0.25">
      <c r="A774">
        <v>3094416</v>
      </c>
      <c r="B774" t="s">
        <v>3122</v>
      </c>
      <c r="C774" t="e">
        <f t="shared" si="15"/>
        <v>#NAME?</v>
      </c>
      <c r="D774" t="s">
        <v>3123</v>
      </c>
      <c r="E774">
        <v>5</v>
      </c>
      <c r="F774" s="1">
        <v>42055</v>
      </c>
      <c r="G774" t="s">
        <v>3124</v>
      </c>
      <c r="H774">
        <v>0</v>
      </c>
      <c r="I774">
        <v>0</v>
      </c>
      <c r="J774">
        <v>0</v>
      </c>
      <c r="K774" t="s">
        <v>3125</v>
      </c>
      <c r="Q774">
        <v>26</v>
      </c>
    </row>
    <row r="775" spans="1:17" x14ac:dyDescent="0.25">
      <c r="A775">
        <v>3093899</v>
      </c>
      <c r="B775" t="s">
        <v>3126</v>
      </c>
      <c r="C775" t="e">
        <f t="shared" si="15"/>
        <v>#NAME?</v>
      </c>
      <c r="D775" t="e">
        <f>-RYIKWBSTaJ21B2UMyzI-Q</f>
        <v>#NAME?</v>
      </c>
      <c r="E775">
        <v>5</v>
      </c>
      <c r="F775" s="1">
        <v>42243</v>
      </c>
      <c r="G775" t="s">
        <v>3127</v>
      </c>
      <c r="H775">
        <v>0</v>
      </c>
      <c r="I775">
        <v>0</v>
      </c>
      <c r="J775">
        <v>1</v>
      </c>
      <c r="K775" t="s">
        <v>3128</v>
      </c>
      <c r="Q775">
        <v>170</v>
      </c>
    </row>
    <row r="776" spans="1:17" x14ac:dyDescent="0.25">
      <c r="A776">
        <v>3094415</v>
      </c>
      <c r="B776" t="s">
        <v>3129</v>
      </c>
      <c r="C776" t="e">
        <f t="shared" si="15"/>
        <v>#NAME?</v>
      </c>
      <c r="D776" t="s">
        <v>3130</v>
      </c>
      <c r="E776">
        <v>5</v>
      </c>
      <c r="F776" s="1">
        <v>42290</v>
      </c>
      <c r="G776" t="s">
        <v>3131</v>
      </c>
      <c r="H776">
        <v>0</v>
      </c>
      <c r="I776">
        <v>0</v>
      </c>
      <c r="J776">
        <v>1</v>
      </c>
      <c r="K776" t="s">
        <v>3132</v>
      </c>
      <c r="Q776">
        <v>115</v>
      </c>
    </row>
    <row r="777" spans="1:17" x14ac:dyDescent="0.25">
      <c r="A777">
        <v>3094395</v>
      </c>
      <c r="B777" t="s">
        <v>3133</v>
      </c>
      <c r="C777" t="e">
        <f t="shared" si="15"/>
        <v>#NAME?</v>
      </c>
      <c r="D777" t="s">
        <v>3134</v>
      </c>
      <c r="E777">
        <v>4</v>
      </c>
      <c r="F777" s="1">
        <v>42291</v>
      </c>
      <c r="G777" t="s">
        <v>3135</v>
      </c>
      <c r="H777">
        <v>5</v>
      </c>
      <c r="I777">
        <v>3</v>
      </c>
      <c r="J777">
        <v>4</v>
      </c>
      <c r="K777" t="s">
        <v>3136</v>
      </c>
      <c r="Q777">
        <v>265</v>
      </c>
    </row>
    <row r="778" spans="1:17" x14ac:dyDescent="0.25">
      <c r="A778">
        <v>3094383</v>
      </c>
      <c r="B778" t="s">
        <v>3137</v>
      </c>
      <c r="C778" t="e">
        <f t="shared" si="15"/>
        <v>#NAME?</v>
      </c>
      <c r="D778" t="s">
        <v>3138</v>
      </c>
      <c r="E778">
        <v>5</v>
      </c>
      <c r="F778" s="1">
        <v>42300</v>
      </c>
      <c r="G778" t="s">
        <v>3139</v>
      </c>
      <c r="H778">
        <v>0</v>
      </c>
      <c r="I778">
        <v>0</v>
      </c>
      <c r="J778">
        <v>0</v>
      </c>
      <c r="K778" t="s">
        <v>3140</v>
      </c>
      <c r="Q778">
        <v>90</v>
      </c>
    </row>
    <row r="779" spans="1:17" x14ac:dyDescent="0.25">
      <c r="A779">
        <v>3093881</v>
      </c>
      <c r="B779" t="s">
        <v>3141</v>
      </c>
      <c r="C779" t="e">
        <f t="shared" si="15"/>
        <v>#NAME?</v>
      </c>
      <c r="D779" t="s">
        <v>3142</v>
      </c>
      <c r="E779">
        <v>5</v>
      </c>
      <c r="F779" s="1">
        <v>42302</v>
      </c>
      <c r="G779" t="s">
        <v>3143</v>
      </c>
      <c r="H779">
        <v>1</v>
      </c>
      <c r="I779">
        <v>0</v>
      </c>
      <c r="J779">
        <v>1</v>
      </c>
      <c r="K779" t="s">
        <v>3144</v>
      </c>
      <c r="Q779">
        <v>140</v>
      </c>
    </row>
    <row r="780" spans="1:17" x14ac:dyDescent="0.25">
      <c r="A780">
        <v>3094355</v>
      </c>
      <c r="B780" t="s">
        <v>3145</v>
      </c>
      <c r="C780" t="e">
        <f t="shared" si="15"/>
        <v>#NAME?</v>
      </c>
      <c r="D780" t="s">
        <v>3146</v>
      </c>
      <c r="E780">
        <v>5</v>
      </c>
      <c r="F780" s="1">
        <v>42852</v>
      </c>
      <c r="G780" t="s">
        <v>3147</v>
      </c>
      <c r="H780">
        <v>0</v>
      </c>
      <c r="I780">
        <v>0</v>
      </c>
      <c r="J780">
        <v>0</v>
      </c>
      <c r="K780" t="s">
        <v>3148</v>
      </c>
      <c r="Q780">
        <v>148</v>
      </c>
    </row>
    <row r="781" spans="1:17" x14ac:dyDescent="0.25">
      <c r="A781">
        <v>3094362</v>
      </c>
      <c r="B781" t="s">
        <v>3149</v>
      </c>
      <c r="C781" t="e">
        <f t="shared" si="15"/>
        <v>#NAME?</v>
      </c>
      <c r="D781" t="s">
        <v>3150</v>
      </c>
      <c r="E781">
        <v>5</v>
      </c>
      <c r="F781" s="1">
        <v>43119</v>
      </c>
      <c r="G781" t="s">
        <v>3151</v>
      </c>
      <c r="H781">
        <v>3</v>
      </c>
      <c r="I781">
        <v>1</v>
      </c>
      <c r="J781">
        <v>2</v>
      </c>
      <c r="K781" t="s">
        <v>3152</v>
      </c>
      <c r="Q781">
        <v>90</v>
      </c>
    </row>
    <row r="782" spans="1:17" x14ac:dyDescent="0.25">
      <c r="A782">
        <v>1629005</v>
      </c>
      <c r="B782" t="s">
        <v>3153</v>
      </c>
      <c r="C782" t="s">
        <v>3154</v>
      </c>
      <c r="D782" t="s">
        <v>3155</v>
      </c>
      <c r="E782">
        <v>3</v>
      </c>
      <c r="F782" s="1">
        <v>41715</v>
      </c>
      <c r="G782" t="s">
        <v>3156</v>
      </c>
      <c r="H782">
        <v>8</v>
      </c>
      <c r="I782">
        <v>1</v>
      </c>
      <c r="J782">
        <v>3</v>
      </c>
      <c r="K782" t="s">
        <v>3157</v>
      </c>
      <c r="Q782">
        <v>220</v>
      </c>
    </row>
    <row r="783" spans="1:17" x14ac:dyDescent="0.25">
      <c r="A783">
        <v>1654089</v>
      </c>
      <c r="B783" t="s">
        <v>3158</v>
      </c>
      <c r="C783" t="s">
        <v>3154</v>
      </c>
      <c r="D783" t="s">
        <v>3159</v>
      </c>
      <c r="E783">
        <v>4</v>
      </c>
      <c r="F783" s="1">
        <v>41750</v>
      </c>
      <c r="G783" t="s">
        <v>3160</v>
      </c>
      <c r="H783">
        <v>5</v>
      </c>
      <c r="I783">
        <v>2</v>
      </c>
      <c r="J783">
        <v>3</v>
      </c>
      <c r="K783" t="s">
        <v>3161</v>
      </c>
      <c r="Q783">
        <v>89</v>
      </c>
    </row>
    <row r="784" spans="1:17" x14ac:dyDescent="0.25">
      <c r="A784">
        <v>1675252</v>
      </c>
      <c r="B784" t="s">
        <v>3162</v>
      </c>
      <c r="C784" t="s">
        <v>3154</v>
      </c>
      <c r="D784" t="s">
        <v>1391</v>
      </c>
      <c r="E784">
        <v>4</v>
      </c>
      <c r="F784" s="1">
        <v>41783</v>
      </c>
      <c r="G784" t="s">
        <v>3163</v>
      </c>
      <c r="H784">
        <v>8</v>
      </c>
      <c r="I784">
        <v>6</v>
      </c>
      <c r="J784">
        <v>6</v>
      </c>
      <c r="K784" t="s">
        <v>3164</v>
      </c>
      <c r="Q784">
        <v>73</v>
      </c>
    </row>
    <row r="785" spans="1:17" x14ac:dyDescent="0.25">
      <c r="A785">
        <v>1654113</v>
      </c>
      <c r="B785" t="s">
        <v>3165</v>
      </c>
      <c r="C785" t="s">
        <v>3154</v>
      </c>
      <c r="D785" t="s">
        <v>3166</v>
      </c>
      <c r="E785">
        <v>5</v>
      </c>
      <c r="F785" s="1">
        <v>41798</v>
      </c>
      <c r="G785" t="s">
        <v>3167</v>
      </c>
      <c r="H785">
        <v>5</v>
      </c>
      <c r="I785">
        <v>4</v>
      </c>
      <c r="J785">
        <v>5</v>
      </c>
      <c r="K785" t="s">
        <v>3168</v>
      </c>
      <c r="Q785">
        <v>220</v>
      </c>
    </row>
    <row r="786" spans="1:17" x14ac:dyDescent="0.25">
      <c r="A786">
        <v>1629016</v>
      </c>
      <c r="B786" t="s">
        <v>3169</v>
      </c>
      <c r="C786" t="s">
        <v>3154</v>
      </c>
      <c r="D786" t="s">
        <v>3170</v>
      </c>
      <c r="E786">
        <v>5</v>
      </c>
      <c r="F786" s="1">
        <v>41829</v>
      </c>
      <c r="G786" t="s">
        <v>3171</v>
      </c>
      <c r="H786">
        <v>8</v>
      </c>
      <c r="I786">
        <v>3</v>
      </c>
      <c r="J786">
        <v>3</v>
      </c>
      <c r="K786" t="s">
        <v>3172</v>
      </c>
      <c r="Q786">
        <v>182</v>
      </c>
    </row>
    <row r="787" spans="1:17" x14ac:dyDescent="0.25">
      <c r="A787">
        <v>1654099</v>
      </c>
      <c r="B787" t="s">
        <v>3173</v>
      </c>
      <c r="C787" t="s">
        <v>3154</v>
      </c>
      <c r="D787" t="s">
        <v>3174</v>
      </c>
      <c r="E787">
        <v>3</v>
      </c>
      <c r="F787" s="1">
        <v>41836</v>
      </c>
      <c r="G787" t="s">
        <v>3175</v>
      </c>
      <c r="H787">
        <v>3</v>
      </c>
      <c r="I787">
        <v>2</v>
      </c>
      <c r="J787">
        <v>2</v>
      </c>
      <c r="K787" t="s">
        <v>3176</v>
      </c>
      <c r="Q787">
        <v>77</v>
      </c>
    </row>
    <row r="788" spans="1:17" x14ac:dyDescent="0.25">
      <c r="A788">
        <v>1654105</v>
      </c>
      <c r="B788" t="s">
        <v>3177</v>
      </c>
      <c r="C788" t="s">
        <v>3154</v>
      </c>
      <c r="D788" t="s">
        <v>3178</v>
      </c>
      <c r="E788">
        <v>4</v>
      </c>
      <c r="F788" s="1">
        <v>41871</v>
      </c>
      <c r="G788" t="s">
        <v>3179</v>
      </c>
      <c r="H788">
        <v>11</v>
      </c>
      <c r="I788">
        <v>6</v>
      </c>
      <c r="J788">
        <v>9</v>
      </c>
      <c r="K788" t="s">
        <v>3180</v>
      </c>
      <c r="Q788">
        <v>125</v>
      </c>
    </row>
    <row r="789" spans="1:17" x14ac:dyDescent="0.25">
      <c r="A789">
        <v>1654143</v>
      </c>
      <c r="B789" t="s">
        <v>3181</v>
      </c>
      <c r="C789" t="s">
        <v>3154</v>
      </c>
      <c r="D789" t="s">
        <v>3182</v>
      </c>
      <c r="E789">
        <v>1</v>
      </c>
      <c r="F789" s="1">
        <v>42326</v>
      </c>
      <c r="G789" t="s">
        <v>3183</v>
      </c>
      <c r="H789">
        <v>20</v>
      </c>
      <c r="I789">
        <v>11</v>
      </c>
      <c r="J789">
        <v>7</v>
      </c>
      <c r="K789" t="s">
        <v>3184</v>
      </c>
      <c r="Q789">
        <v>116</v>
      </c>
    </row>
    <row r="790" spans="1:17" x14ac:dyDescent="0.25">
      <c r="A790">
        <v>1629034</v>
      </c>
      <c r="B790" t="s">
        <v>3185</v>
      </c>
      <c r="C790" t="s">
        <v>3154</v>
      </c>
      <c r="D790" t="s">
        <v>3186</v>
      </c>
      <c r="E790">
        <v>5</v>
      </c>
      <c r="F790" s="1">
        <v>42326</v>
      </c>
      <c r="G790" t="s">
        <v>3187</v>
      </c>
      <c r="H790">
        <v>7</v>
      </c>
      <c r="I790">
        <v>2</v>
      </c>
      <c r="J790">
        <v>4</v>
      </c>
      <c r="K790" t="s">
        <v>3188</v>
      </c>
      <c r="Q790">
        <v>142</v>
      </c>
    </row>
    <row r="791" spans="1:17" x14ac:dyDescent="0.25">
      <c r="A791">
        <v>1654121</v>
      </c>
      <c r="B791" t="s">
        <v>3189</v>
      </c>
      <c r="C791" t="s">
        <v>3154</v>
      </c>
      <c r="D791" t="s">
        <v>3190</v>
      </c>
      <c r="E791">
        <v>5</v>
      </c>
      <c r="F791" s="1">
        <v>42989</v>
      </c>
      <c r="G791" t="s">
        <v>3191</v>
      </c>
      <c r="H791">
        <v>13</v>
      </c>
      <c r="I791">
        <v>7</v>
      </c>
      <c r="J791">
        <v>13</v>
      </c>
      <c r="K791" t="s">
        <v>3192</v>
      </c>
      <c r="Q791">
        <v>235</v>
      </c>
    </row>
    <row r="792" spans="1:17" x14ac:dyDescent="0.25">
      <c r="A792">
        <v>3873157</v>
      </c>
      <c r="B792" t="s">
        <v>3193</v>
      </c>
      <c r="C792" t="e">
        <f t="shared" ref="C792:C801" si="16">-C0suJCZXOM93IuqIBaOew</f>
        <v>#NAME?</v>
      </c>
      <c r="D792" t="s">
        <v>3194</v>
      </c>
      <c r="E792">
        <v>1</v>
      </c>
      <c r="F792" s="1">
        <v>41861</v>
      </c>
      <c r="G792" t="s">
        <v>3195</v>
      </c>
      <c r="H792">
        <v>3</v>
      </c>
      <c r="I792">
        <v>1</v>
      </c>
      <c r="J792">
        <v>0</v>
      </c>
      <c r="K792" t="s">
        <v>3196</v>
      </c>
      <c r="Q792">
        <v>216</v>
      </c>
    </row>
    <row r="793" spans="1:17" x14ac:dyDescent="0.25">
      <c r="A793">
        <v>3873168</v>
      </c>
      <c r="B793" t="s">
        <v>3197</v>
      </c>
      <c r="C793" t="e">
        <f t="shared" si="16"/>
        <v>#NAME?</v>
      </c>
      <c r="D793" t="s">
        <v>3198</v>
      </c>
      <c r="E793">
        <v>4</v>
      </c>
      <c r="F793" s="1">
        <v>42105</v>
      </c>
      <c r="G793" t="s">
        <v>3199</v>
      </c>
      <c r="H793">
        <v>0</v>
      </c>
      <c r="I793">
        <v>0</v>
      </c>
      <c r="J793">
        <v>0</v>
      </c>
      <c r="K793" t="s">
        <v>3200</v>
      </c>
      <c r="Q793">
        <v>91</v>
      </c>
    </row>
    <row r="794" spans="1:17" x14ac:dyDescent="0.25">
      <c r="A794">
        <v>3873188</v>
      </c>
      <c r="B794" t="s">
        <v>3201</v>
      </c>
      <c r="C794" t="e">
        <f t="shared" si="16"/>
        <v>#NAME?</v>
      </c>
      <c r="D794" t="s">
        <v>3202</v>
      </c>
      <c r="E794">
        <v>2</v>
      </c>
      <c r="F794" s="1">
        <v>42106</v>
      </c>
      <c r="G794" t="s">
        <v>3203</v>
      </c>
      <c r="H794">
        <v>0</v>
      </c>
      <c r="I794">
        <v>0</v>
      </c>
      <c r="J794">
        <v>0</v>
      </c>
      <c r="K794" t="s">
        <v>3204</v>
      </c>
      <c r="Q794">
        <v>52</v>
      </c>
    </row>
    <row r="795" spans="1:17" x14ac:dyDescent="0.25">
      <c r="A795">
        <v>3873163</v>
      </c>
      <c r="B795" t="s">
        <v>3205</v>
      </c>
      <c r="C795" t="e">
        <f t="shared" si="16"/>
        <v>#NAME?</v>
      </c>
      <c r="D795" t="s">
        <v>3206</v>
      </c>
      <c r="E795">
        <v>2</v>
      </c>
      <c r="F795" s="1">
        <v>42107</v>
      </c>
      <c r="G795" t="s">
        <v>3207</v>
      </c>
      <c r="H795">
        <v>0</v>
      </c>
      <c r="I795">
        <v>0</v>
      </c>
      <c r="J795">
        <v>0</v>
      </c>
      <c r="K795" t="s">
        <v>3208</v>
      </c>
      <c r="Q795">
        <v>119</v>
      </c>
    </row>
    <row r="796" spans="1:17" x14ac:dyDescent="0.25">
      <c r="A796">
        <v>3873170</v>
      </c>
      <c r="B796" t="s">
        <v>3209</v>
      </c>
      <c r="C796" t="e">
        <f t="shared" si="16"/>
        <v>#NAME?</v>
      </c>
      <c r="D796" t="s">
        <v>3210</v>
      </c>
      <c r="E796">
        <v>4</v>
      </c>
      <c r="F796" s="1">
        <v>42108</v>
      </c>
      <c r="G796" t="s">
        <v>3211</v>
      </c>
      <c r="H796">
        <v>1</v>
      </c>
      <c r="I796">
        <v>0</v>
      </c>
      <c r="J796">
        <v>0</v>
      </c>
      <c r="K796" t="s">
        <v>3212</v>
      </c>
      <c r="Q796">
        <v>164</v>
      </c>
    </row>
    <row r="797" spans="1:17" x14ac:dyDescent="0.25">
      <c r="A797">
        <v>3873187</v>
      </c>
      <c r="B797" t="s">
        <v>3213</v>
      </c>
      <c r="C797" t="e">
        <f t="shared" si="16"/>
        <v>#NAME?</v>
      </c>
      <c r="D797" t="s">
        <v>3214</v>
      </c>
      <c r="E797">
        <v>4</v>
      </c>
      <c r="F797" s="1">
        <v>42116</v>
      </c>
      <c r="G797" t="s">
        <v>3215</v>
      </c>
      <c r="H797">
        <v>2</v>
      </c>
      <c r="I797">
        <v>3</v>
      </c>
      <c r="J797">
        <v>4</v>
      </c>
      <c r="K797" t="s">
        <v>3216</v>
      </c>
      <c r="Q797">
        <v>95</v>
      </c>
    </row>
    <row r="798" spans="1:17" x14ac:dyDescent="0.25">
      <c r="A798">
        <v>3875516</v>
      </c>
      <c r="B798" t="s">
        <v>3217</v>
      </c>
      <c r="C798" t="e">
        <f t="shared" si="16"/>
        <v>#NAME?</v>
      </c>
      <c r="D798" t="s">
        <v>3218</v>
      </c>
      <c r="E798">
        <v>2</v>
      </c>
      <c r="F798" s="1">
        <v>42121</v>
      </c>
      <c r="G798" t="s">
        <v>3219</v>
      </c>
      <c r="H798">
        <v>1</v>
      </c>
      <c r="I798">
        <v>0</v>
      </c>
      <c r="J798">
        <v>1</v>
      </c>
      <c r="K798" t="s">
        <v>3220</v>
      </c>
      <c r="Q798">
        <v>233</v>
      </c>
    </row>
    <row r="799" spans="1:17" x14ac:dyDescent="0.25">
      <c r="A799">
        <v>3875521</v>
      </c>
      <c r="B799" t="s">
        <v>3221</v>
      </c>
      <c r="C799" t="e">
        <f t="shared" si="16"/>
        <v>#NAME?</v>
      </c>
      <c r="D799" t="s">
        <v>3222</v>
      </c>
      <c r="E799">
        <v>4</v>
      </c>
      <c r="F799" s="1">
        <v>42141</v>
      </c>
      <c r="G799" t="s">
        <v>3223</v>
      </c>
      <c r="H799">
        <v>1</v>
      </c>
      <c r="I799">
        <v>0</v>
      </c>
      <c r="J799">
        <v>0</v>
      </c>
      <c r="K799" t="s">
        <v>3224</v>
      </c>
      <c r="Q799">
        <v>123</v>
      </c>
    </row>
    <row r="800" spans="1:17" x14ac:dyDescent="0.25">
      <c r="A800">
        <v>3875512</v>
      </c>
      <c r="B800" t="s">
        <v>3225</v>
      </c>
      <c r="C800" t="e">
        <f t="shared" si="16"/>
        <v>#NAME?</v>
      </c>
      <c r="D800" t="s">
        <v>3226</v>
      </c>
      <c r="E800">
        <v>4</v>
      </c>
      <c r="F800" s="1">
        <v>42153</v>
      </c>
      <c r="G800" t="s">
        <v>3227</v>
      </c>
      <c r="H800">
        <v>0</v>
      </c>
      <c r="I800">
        <v>0</v>
      </c>
      <c r="J800">
        <v>0</v>
      </c>
      <c r="K800" t="s">
        <v>3228</v>
      </c>
      <c r="Q800">
        <v>48</v>
      </c>
    </row>
    <row r="801" spans="1:17" x14ac:dyDescent="0.25">
      <c r="A801">
        <v>3873179</v>
      </c>
      <c r="B801" t="s">
        <v>3229</v>
      </c>
      <c r="C801" t="e">
        <f t="shared" si="16"/>
        <v>#NAME?</v>
      </c>
      <c r="D801" t="s">
        <v>3230</v>
      </c>
      <c r="E801">
        <v>5</v>
      </c>
      <c r="F801" s="1">
        <v>42153</v>
      </c>
      <c r="G801" t="s">
        <v>3231</v>
      </c>
      <c r="H801">
        <v>0</v>
      </c>
      <c r="I801">
        <v>0</v>
      </c>
      <c r="J801">
        <v>0</v>
      </c>
      <c r="K801" t="s">
        <v>3232</v>
      </c>
      <c r="Q801">
        <v>139</v>
      </c>
    </row>
    <row r="802" spans="1:17" x14ac:dyDescent="0.25">
      <c r="A802">
        <v>2376015</v>
      </c>
      <c r="B802" t="s">
        <v>3233</v>
      </c>
      <c r="C802" t="s">
        <v>3234</v>
      </c>
      <c r="D802" t="s">
        <v>3235</v>
      </c>
      <c r="E802">
        <v>5</v>
      </c>
      <c r="F802" s="1">
        <v>41119</v>
      </c>
      <c r="G802" t="s">
        <v>3236</v>
      </c>
      <c r="H802">
        <v>0</v>
      </c>
      <c r="I802">
        <v>0</v>
      </c>
      <c r="J802">
        <v>0</v>
      </c>
      <c r="K802" t="s">
        <v>3237</v>
      </c>
      <c r="Q802">
        <v>8</v>
      </c>
    </row>
    <row r="803" spans="1:17" x14ac:dyDescent="0.25">
      <c r="A803">
        <v>2376025</v>
      </c>
      <c r="B803" t="s">
        <v>3238</v>
      </c>
      <c r="C803" t="s">
        <v>3234</v>
      </c>
      <c r="D803" t="s">
        <v>3239</v>
      </c>
      <c r="E803">
        <v>5</v>
      </c>
      <c r="F803" s="1">
        <v>41136</v>
      </c>
      <c r="G803" t="s">
        <v>3240</v>
      </c>
      <c r="H803">
        <v>2</v>
      </c>
      <c r="I803">
        <v>0</v>
      </c>
      <c r="J803">
        <v>0</v>
      </c>
      <c r="K803" t="s">
        <v>3241</v>
      </c>
      <c r="Q803">
        <v>13</v>
      </c>
    </row>
    <row r="804" spans="1:17" x14ac:dyDescent="0.25">
      <c r="A804">
        <v>2403448</v>
      </c>
      <c r="B804" t="s">
        <v>3242</v>
      </c>
      <c r="C804" t="s">
        <v>3234</v>
      </c>
      <c r="D804" t="s">
        <v>3243</v>
      </c>
      <c r="E804">
        <v>5</v>
      </c>
      <c r="F804" s="1">
        <v>41539</v>
      </c>
      <c r="G804" t="s">
        <v>3244</v>
      </c>
      <c r="H804">
        <v>0</v>
      </c>
      <c r="I804">
        <v>0</v>
      </c>
      <c r="J804">
        <v>0</v>
      </c>
      <c r="K804" t="s">
        <v>3245</v>
      </c>
      <c r="Q804">
        <v>17</v>
      </c>
    </row>
    <row r="805" spans="1:17" x14ac:dyDescent="0.25">
      <c r="A805">
        <v>2376010</v>
      </c>
      <c r="B805" t="s">
        <v>3246</v>
      </c>
      <c r="C805" t="s">
        <v>3234</v>
      </c>
      <c r="D805" t="s">
        <v>3247</v>
      </c>
      <c r="E805">
        <v>1</v>
      </c>
      <c r="F805" s="1">
        <v>41833</v>
      </c>
      <c r="G805" t="s">
        <v>3248</v>
      </c>
      <c r="H805">
        <v>3</v>
      </c>
      <c r="I805">
        <v>2</v>
      </c>
      <c r="J805">
        <v>0</v>
      </c>
      <c r="K805" t="s">
        <v>3249</v>
      </c>
      <c r="Q805">
        <v>105</v>
      </c>
    </row>
    <row r="806" spans="1:17" x14ac:dyDescent="0.25">
      <c r="A806">
        <v>2403446</v>
      </c>
      <c r="B806" t="s">
        <v>3250</v>
      </c>
      <c r="C806" t="s">
        <v>3234</v>
      </c>
      <c r="D806" t="s">
        <v>3251</v>
      </c>
      <c r="E806">
        <v>4</v>
      </c>
      <c r="F806" s="1">
        <v>41972</v>
      </c>
      <c r="G806" t="s">
        <v>3252</v>
      </c>
      <c r="H806">
        <v>0</v>
      </c>
      <c r="I806">
        <v>0</v>
      </c>
      <c r="J806">
        <v>0</v>
      </c>
      <c r="K806" t="s">
        <v>3253</v>
      </c>
      <c r="Q806">
        <v>51</v>
      </c>
    </row>
    <row r="807" spans="1:17" x14ac:dyDescent="0.25">
      <c r="A807">
        <v>2376026</v>
      </c>
      <c r="B807" t="s">
        <v>3254</v>
      </c>
      <c r="C807" t="s">
        <v>3234</v>
      </c>
      <c r="D807" t="s">
        <v>3255</v>
      </c>
      <c r="E807">
        <v>4</v>
      </c>
      <c r="F807" s="1">
        <v>42001</v>
      </c>
      <c r="G807" t="s">
        <v>3256</v>
      </c>
      <c r="H807">
        <v>0</v>
      </c>
      <c r="I807">
        <v>0</v>
      </c>
      <c r="J807">
        <v>0</v>
      </c>
      <c r="K807" t="s">
        <v>3257</v>
      </c>
      <c r="Q807">
        <v>55</v>
      </c>
    </row>
    <row r="808" spans="1:17" x14ac:dyDescent="0.25">
      <c r="A808">
        <v>2403471</v>
      </c>
      <c r="B808" t="s">
        <v>3258</v>
      </c>
      <c r="C808" t="s">
        <v>3234</v>
      </c>
      <c r="D808" t="s">
        <v>3259</v>
      </c>
      <c r="E808">
        <v>5</v>
      </c>
      <c r="F808" s="1">
        <v>42112</v>
      </c>
      <c r="G808" t="s">
        <v>3260</v>
      </c>
      <c r="H808">
        <v>1</v>
      </c>
      <c r="I808">
        <v>0</v>
      </c>
      <c r="J808">
        <v>1</v>
      </c>
      <c r="K808" t="s">
        <v>3261</v>
      </c>
      <c r="Q808">
        <v>17</v>
      </c>
    </row>
    <row r="809" spans="1:17" x14ac:dyDescent="0.25">
      <c r="A809">
        <v>2403447</v>
      </c>
      <c r="B809" t="s">
        <v>3262</v>
      </c>
      <c r="C809" t="s">
        <v>3234</v>
      </c>
      <c r="D809" t="s">
        <v>3263</v>
      </c>
      <c r="E809">
        <v>5</v>
      </c>
      <c r="F809" s="1">
        <v>42183</v>
      </c>
      <c r="G809" t="s">
        <v>3264</v>
      </c>
      <c r="H809">
        <v>1</v>
      </c>
      <c r="I809">
        <v>0</v>
      </c>
      <c r="J809">
        <v>0</v>
      </c>
      <c r="K809" t="s">
        <v>3265</v>
      </c>
      <c r="Q809">
        <v>68</v>
      </c>
    </row>
    <row r="810" spans="1:17" x14ac:dyDescent="0.25">
      <c r="A810">
        <v>2376022</v>
      </c>
      <c r="B810" t="s">
        <v>3266</v>
      </c>
      <c r="C810" t="s">
        <v>3234</v>
      </c>
      <c r="D810" t="s">
        <v>3267</v>
      </c>
      <c r="E810">
        <v>5</v>
      </c>
      <c r="F810" s="1">
        <v>42262</v>
      </c>
      <c r="G810" t="s">
        <v>3268</v>
      </c>
      <c r="H810">
        <v>0</v>
      </c>
      <c r="I810">
        <v>0</v>
      </c>
      <c r="J810">
        <v>0</v>
      </c>
      <c r="K810" t="s">
        <v>3269</v>
      </c>
      <c r="Q810">
        <v>33</v>
      </c>
    </row>
    <row r="811" spans="1:17" x14ac:dyDescent="0.25">
      <c r="A811">
        <v>2376017</v>
      </c>
      <c r="B811" t="s">
        <v>3270</v>
      </c>
      <c r="C811" t="s">
        <v>3234</v>
      </c>
      <c r="D811" t="s">
        <v>3271</v>
      </c>
      <c r="E811">
        <v>5</v>
      </c>
      <c r="F811" s="1">
        <v>42799</v>
      </c>
      <c r="G811" t="s">
        <v>3272</v>
      </c>
      <c r="H811">
        <v>0</v>
      </c>
      <c r="I811">
        <v>0</v>
      </c>
      <c r="J811">
        <v>1</v>
      </c>
      <c r="K811" t="s">
        <v>3273</v>
      </c>
      <c r="Q811">
        <v>35</v>
      </c>
    </row>
    <row r="812" spans="1:17" x14ac:dyDescent="0.25">
      <c r="A812">
        <v>4580088</v>
      </c>
      <c r="B812" t="s">
        <v>3274</v>
      </c>
      <c r="C812" t="e">
        <f t="shared" ref="C812:C821" si="17">-CVmjsibfqwcOdNRQtaRLA</f>
        <v>#NAME?</v>
      </c>
      <c r="D812" t="s">
        <v>3275</v>
      </c>
      <c r="E812">
        <v>4</v>
      </c>
      <c r="F812" s="1">
        <v>40368</v>
      </c>
      <c r="G812" t="s">
        <v>3276</v>
      </c>
      <c r="H812">
        <v>0</v>
      </c>
      <c r="I812">
        <v>0</v>
      </c>
      <c r="J812">
        <v>0</v>
      </c>
      <c r="K812" t="s">
        <v>3277</v>
      </c>
      <c r="Q812">
        <v>308</v>
      </c>
    </row>
    <row r="813" spans="1:17" x14ac:dyDescent="0.25">
      <c r="A813">
        <v>4580113</v>
      </c>
      <c r="B813" t="s">
        <v>3278</v>
      </c>
      <c r="C813" t="e">
        <f t="shared" si="17"/>
        <v>#NAME?</v>
      </c>
      <c r="D813" t="s">
        <v>3279</v>
      </c>
      <c r="E813">
        <v>2</v>
      </c>
      <c r="F813" s="1">
        <v>40476</v>
      </c>
      <c r="G813" t="s">
        <v>3280</v>
      </c>
      <c r="H813">
        <v>0</v>
      </c>
      <c r="I813">
        <v>0</v>
      </c>
      <c r="J813">
        <v>0</v>
      </c>
      <c r="K813" t="s">
        <v>3281</v>
      </c>
      <c r="Q813">
        <v>464</v>
      </c>
    </row>
    <row r="814" spans="1:17" x14ac:dyDescent="0.25">
      <c r="A814">
        <v>4580098</v>
      </c>
      <c r="B814" t="s">
        <v>3282</v>
      </c>
      <c r="C814" t="e">
        <f t="shared" si="17"/>
        <v>#NAME?</v>
      </c>
      <c r="D814" t="s">
        <v>3283</v>
      </c>
      <c r="E814">
        <v>5</v>
      </c>
      <c r="F814" s="1">
        <v>40597</v>
      </c>
      <c r="G814" t="s">
        <v>3284</v>
      </c>
      <c r="H814">
        <v>3</v>
      </c>
      <c r="I814">
        <v>0</v>
      </c>
      <c r="J814">
        <v>0</v>
      </c>
      <c r="K814" t="s">
        <v>3285</v>
      </c>
      <c r="Q814">
        <v>217</v>
      </c>
    </row>
    <row r="815" spans="1:17" x14ac:dyDescent="0.25">
      <c r="A815">
        <v>4580092</v>
      </c>
      <c r="B815" t="s">
        <v>3286</v>
      </c>
      <c r="C815" t="e">
        <f t="shared" si="17"/>
        <v>#NAME?</v>
      </c>
      <c r="D815" t="s">
        <v>3287</v>
      </c>
      <c r="E815">
        <v>5</v>
      </c>
      <c r="F815" s="1">
        <v>40667</v>
      </c>
      <c r="G815" t="s">
        <v>3288</v>
      </c>
      <c r="H815">
        <v>1</v>
      </c>
      <c r="I815">
        <v>0</v>
      </c>
      <c r="J815">
        <v>1</v>
      </c>
      <c r="K815" t="s">
        <v>3289</v>
      </c>
      <c r="Q815">
        <v>150</v>
      </c>
    </row>
    <row r="816" spans="1:17" x14ac:dyDescent="0.25">
      <c r="A816">
        <v>4580110</v>
      </c>
      <c r="B816" t="s">
        <v>3290</v>
      </c>
      <c r="C816" t="e">
        <f t="shared" si="17"/>
        <v>#NAME?</v>
      </c>
      <c r="D816" t="s">
        <v>3291</v>
      </c>
      <c r="E816">
        <v>4</v>
      </c>
      <c r="F816" s="1">
        <v>40738</v>
      </c>
      <c r="G816" t="s">
        <v>3292</v>
      </c>
      <c r="H816">
        <v>0</v>
      </c>
      <c r="I816">
        <v>0</v>
      </c>
      <c r="J816">
        <v>0</v>
      </c>
      <c r="K816" t="s">
        <v>3293</v>
      </c>
      <c r="Q816">
        <v>116</v>
      </c>
    </row>
    <row r="817" spans="1:17" x14ac:dyDescent="0.25">
      <c r="A817">
        <v>4580109</v>
      </c>
      <c r="B817" t="s">
        <v>3294</v>
      </c>
      <c r="C817" t="e">
        <f t="shared" si="17"/>
        <v>#NAME?</v>
      </c>
      <c r="D817" t="s">
        <v>3295</v>
      </c>
      <c r="E817">
        <v>4</v>
      </c>
      <c r="F817" s="1">
        <v>41163</v>
      </c>
      <c r="G817" t="s">
        <v>3296</v>
      </c>
      <c r="H817">
        <v>1</v>
      </c>
      <c r="I817">
        <v>0</v>
      </c>
      <c r="J817">
        <v>0</v>
      </c>
      <c r="K817" t="s">
        <v>3297</v>
      </c>
      <c r="Q817">
        <v>93</v>
      </c>
    </row>
    <row r="818" spans="1:17" x14ac:dyDescent="0.25">
      <c r="A818">
        <v>4580108</v>
      </c>
      <c r="B818" t="s">
        <v>3298</v>
      </c>
      <c r="C818" t="e">
        <f t="shared" si="17"/>
        <v>#NAME?</v>
      </c>
      <c r="D818" t="s">
        <v>3299</v>
      </c>
      <c r="E818">
        <v>3</v>
      </c>
      <c r="F818" s="1">
        <v>41192</v>
      </c>
      <c r="G818" t="s">
        <v>3300</v>
      </c>
      <c r="H818">
        <v>2</v>
      </c>
      <c r="I818">
        <v>2</v>
      </c>
      <c r="J818">
        <v>0</v>
      </c>
      <c r="K818" t="s">
        <v>3301</v>
      </c>
      <c r="Q818">
        <v>142</v>
      </c>
    </row>
    <row r="819" spans="1:17" x14ac:dyDescent="0.25">
      <c r="A819">
        <v>4580089</v>
      </c>
      <c r="B819" t="s">
        <v>3302</v>
      </c>
      <c r="C819" t="e">
        <f t="shared" si="17"/>
        <v>#NAME?</v>
      </c>
      <c r="D819" t="s">
        <v>3303</v>
      </c>
      <c r="E819">
        <v>4</v>
      </c>
      <c r="F819" s="1">
        <v>41193</v>
      </c>
      <c r="G819" t="s">
        <v>3304</v>
      </c>
      <c r="H819">
        <v>0</v>
      </c>
      <c r="I819">
        <v>0</v>
      </c>
      <c r="J819">
        <v>0</v>
      </c>
      <c r="K819" t="s">
        <v>3305</v>
      </c>
      <c r="Q819">
        <v>163</v>
      </c>
    </row>
    <row r="820" spans="1:17" x14ac:dyDescent="0.25">
      <c r="A820">
        <v>4580105</v>
      </c>
      <c r="B820" t="s">
        <v>3306</v>
      </c>
      <c r="C820" t="e">
        <f t="shared" si="17"/>
        <v>#NAME?</v>
      </c>
      <c r="D820" t="s">
        <v>3307</v>
      </c>
      <c r="E820">
        <v>3</v>
      </c>
      <c r="F820" s="1">
        <v>41292</v>
      </c>
      <c r="G820" t="s">
        <v>3308</v>
      </c>
      <c r="H820">
        <v>1</v>
      </c>
      <c r="I820">
        <v>2</v>
      </c>
      <c r="J820">
        <v>0</v>
      </c>
      <c r="K820" t="s">
        <v>3309</v>
      </c>
      <c r="Q820">
        <v>167</v>
      </c>
    </row>
    <row r="821" spans="1:17" x14ac:dyDescent="0.25">
      <c r="A821">
        <v>4580082</v>
      </c>
      <c r="B821" t="s">
        <v>3310</v>
      </c>
      <c r="C821" t="e">
        <f t="shared" si="17"/>
        <v>#NAME?</v>
      </c>
      <c r="D821" t="s">
        <v>3311</v>
      </c>
      <c r="E821">
        <v>1</v>
      </c>
      <c r="F821" s="1">
        <v>41464</v>
      </c>
      <c r="G821" t="s">
        <v>3312</v>
      </c>
      <c r="H821">
        <v>1</v>
      </c>
      <c r="I821">
        <v>0</v>
      </c>
      <c r="J821">
        <v>0</v>
      </c>
      <c r="K821" t="s">
        <v>3313</v>
      </c>
      <c r="Q821">
        <v>104</v>
      </c>
    </row>
    <row r="822" spans="1:17" x14ac:dyDescent="0.25">
      <c r="A822">
        <v>4816658</v>
      </c>
      <c r="B822" t="s">
        <v>3314</v>
      </c>
      <c r="C822" t="e">
        <f t="shared" ref="C822:C831" si="18">-CxzWyvRj3b3tvFdelf38w</f>
        <v>#NAME?</v>
      </c>
      <c r="D822" t="s">
        <v>3315</v>
      </c>
      <c r="E822">
        <v>3</v>
      </c>
      <c r="F822" s="1">
        <v>40942</v>
      </c>
      <c r="G822" t="s">
        <v>3316</v>
      </c>
      <c r="H822">
        <v>2</v>
      </c>
      <c r="I822">
        <v>0</v>
      </c>
      <c r="J822">
        <v>0</v>
      </c>
      <c r="K822" t="s">
        <v>3317</v>
      </c>
      <c r="Q822">
        <v>412</v>
      </c>
    </row>
    <row r="823" spans="1:17" x14ac:dyDescent="0.25">
      <c r="A823">
        <v>4816634</v>
      </c>
      <c r="B823" t="s">
        <v>3318</v>
      </c>
      <c r="C823" t="e">
        <f t="shared" si="18"/>
        <v>#NAME?</v>
      </c>
      <c r="D823" t="s">
        <v>3319</v>
      </c>
      <c r="E823">
        <v>5</v>
      </c>
      <c r="F823" s="1">
        <v>41322</v>
      </c>
      <c r="G823" t="s">
        <v>3320</v>
      </c>
      <c r="H823">
        <v>0</v>
      </c>
      <c r="I823">
        <v>0</v>
      </c>
      <c r="J823">
        <v>0</v>
      </c>
      <c r="K823" t="s">
        <v>3321</v>
      </c>
      <c r="Q823">
        <v>9</v>
      </c>
    </row>
    <row r="824" spans="1:17" x14ac:dyDescent="0.25">
      <c r="A824">
        <v>4816624</v>
      </c>
      <c r="B824" t="s">
        <v>3322</v>
      </c>
      <c r="C824" t="e">
        <f t="shared" si="18"/>
        <v>#NAME?</v>
      </c>
      <c r="D824" t="s">
        <v>3323</v>
      </c>
      <c r="E824">
        <v>1</v>
      </c>
      <c r="F824" s="1">
        <v>41703</v>
      </c>
      <c r="G824" t="s">
        <v>3324</v>
      </c>
      <c r="H824">
        <v>5</v>
      </c>
      <c r="I824">
        <v>2</v>
      </c>
      <c r="J824">
        <v>0</v>
      </c>
      <c r="K824" t="s">
        <v>3325</v>
      </c>
      <c r="Q824">
        <v>215</v>
      </c>
    </row>
    <row r="825" spans="1:17" x14ac:dyDescent="0.25">
      <c r="A825">
        <v>4816645</v>
      </c>
      <c r="B825" t="s">
        <v>3326</v>
      </c>
      <c r="C825" t="e">
        <f t="shared" si="18"/>
        <v>#NAME?</v>
      </c>
      <c r="D825" t="s">
        <v>3327</v>
      </c>
      <c r="E825">
        <v>5</v>
      </c>
      <c r="F825" s="1">
        <v>42001</v>
      </c>
      <c r="G825" t="s">
        <v>3328</v>
      </c>
      <c r="H825">
        <v>0</v>
      </c>
      <c r="I825">
        <v>0</v>
      </c>
      <c r="J825">
        <v>0</v>
      </c>
      <c r="K825" t="s">
        <v>3329</v>
      </c>
      <c r="Q825">
        <v>33</v>
      </c>
    </row>
    <row r="826" spans="1:17" x14ac:dyDescent="0.25">
      <c r="A826">
        <v>4816651</v>
      </c>
      <c r="B826" t="s">
        <v>3330</v>
      </c>
      <c r="C826" t="e">
        <f t="shared" si="18"/>
        <v>#NAME?</v>
      </c>
      <c r="D826" t="s">
        <v>3331</v>
      </c>
      <c r="E826">
        <v>5</v>
      </c>
      <c r="F826" s="1">
        <v>42133</v>
      </c>
      <c r="G826" t="s">
        <v>3332</v>
      </c>
      <c r="H826">
        <v>0</v>
      </c>
      <c r="I826">
        <v>0</v>
      </c>
      <c r="J826">
        <v>0</v>
      </c>
      <c r="K826" t="s">
        <v>3333</v>
      </c>
      <c r="Q826">
        <v>52</v>
      </c>
    </row>
    <row r="827" spans="1:17" x14ac:dyDescent="0.25">
      <c r="A827">
        <v>4816606</v>
      </c>
      <c r="B827" t="s">
        <v>3334</v>
      </c>
      <c r="C827" t="e">
        <f t="shared" si="18"/>
        <v>#NAME?</v>
      </c>
      <c r="D827" t="s">
        <v>3335</v>
      </c>
      <c r="E827">
        <v>5</v>
      </c>
      <c r="F827" s="1">
        <v>42136</v>
      </c>
      <c r="G827" t="s">
        <v>3336</v>
      </c>
      <c r="H827">
        <v>0</v>
      </c>
      <c r="I827">
        <v>0</v>
      </c>
      <c r="J827">
        <v>0</v>
      </c>
      <c r="K827" t="s">
        <v>3337</v>
      </c>
      <c r="Q827">
        <v>13</v>
      </c>
    </row>
    <row r="828" spans="1:17" x14ac:dyDescent="0.25">
      <c r="A828">
        <v>4816620</v>
      </c>
      <c r="B828" t="s">
        <v>3338</v>
      </c>
      <c r="C828" t="e">
        <f t="shared" si="18"/>
        <v>#NAME?</v>
      </c>
      <c r="D828" t="s">
        <v>3339</v>
      </c>
      <c r="E828">
        <v>4</v>
      </c>
      <c r="F828" s="1">
        <v>42226</v>
      </c>
      <c r="G828" t="s">
        <v>3340</v>
      </c>
      <c r="H828">
        <v>1</v>
      </c>
      <c r="I828">
        <v>0</v>
      </c>
      <c r="J828">
        <v>0</v>
      </c>
      <c r="K828" t="s">
        <v>3341</v>
      </c>
      <c r="Q828">
        <v>53</v>
      </c>
    </row>
    <row r="829" spans="1:17" x14ac:dyDescent="0.25">
      <c r="A829">
        <v>4816640</v>
      </c>
      <c r="B829" t="s">
        <v>3342</v>
      </c>
      <c r="C829" t="e">
        <f t="shared" si="18"/>
        <v>#NAME?</v>
      </c>
      <c r="D829" t="s">
        <v>3343</v>
      </c>
      <c r="E829">
        <v>5</v>
      </c>
      <c r="F829" s="1">
        <v>42322</v>
      </c>
      <c r="G829" t="s">
        <v>3344</v>
      </c>
      <c r="H829">
        <v>1</v>
      </c>
      <c r="I829">
        <v>0</v>
      </c>
      <c r="J829">
        <v>0</v>
      </c>
      <c r="K829" t="s">
        <v>3345</v>
      </c>
      <c r="Q829">
        <v>61</v>
      </c>
    </row>
    <row r="830" spans="1:17" x14ac:dyDescent="0.25">
      <c r="A830">
        <v>4816628</v>
      </c>
      <c r="B830" t="s">
        <v>3346</v>
      </c>
      <c r="C830" t="e">
        <f t="shared" si="18"/>
        <v>#NAME?</v>
      </c>
      <c r="D830" t="s">
        <v>3347</v>
      </c>
      <c r="E830">
        <v>4</v>
      </c>
      <c r="F830" s="1">
        <v>42810</v>
      </c>
      <c r="G830" t="s">
        <v>3348</v>
      </c>
      <c r="H830">
        <v>4</v>
      </c>
      <c r="I830">
        <v>2</v>
      </c>
      <c r="J830">
        <v>2</v>
      </c>
      <c r="K830" t="s">
        <v>3349</v>
      </c>
      <c r="Q830">
        <v>103</v>
      </c>
    </row>
    <row r="831" spans="1:17" x14ac:dyDescent="0.25">
      <c r="A831">
        <v>4816647</v>
      </c>
      <c r="B831" t="s">
        <v>3350</v>
      </c>
      <c r="C831" t="e">
        <f t="shared" si="18"/>
        <v>#NAME?</v>
      </c>
      <c r="D831" t="s">
        <v>3351</v>
      </c>
      <c r="E831">
        <v>4</v>
      </c>
      <c r="F831" s="1">
        <v>42839</v>
      </c>
      <c r="G831" t="s">
        <v>3352</v>
      </c>
      <c r="H831">
        <v>2</v>
      </c>
      <c r="I831">
        <v>2</v>
      </c>
      <c r="J831">
        <v>3</v>
      </c>
      <c r="K831" t="s">
        <v>3353</v>
      </c>
      <c r="Q831">
        <v>142</v>
      </c>
    </row>
    <row r="832" spans="1:17" x14ac:dyDescent="0.25">
      <c r="A832">
        <v>5284739</v>
      </c>
      <c r="B832" t="s">
        <v>3354</v>
      </c>
      <c r="C832" t="e">
        <f t="shared" ref="C832:C841" si="19">-DPkNlW9tR4qfZpoQW4Vjg</f>
        <v>#NAME?</v>
      </c>
      <c r="D832" t="s">
        <v>1177</v>
      </c>
      <c r="E832">
        <v>4</v>
      </c>
      <c r="F832" s="1">
        <v>42627</v>
      </c>
      <c r="G832" t="s">
        <v>3355</v>
      </c>
      <c r="H832">
        <v>1</v>
      </c>
      <c r="I832">
        <v>0</v>
      </c>
      <c r="J832">
        <v>0</v>
      </c>
      <c r="K832" t="s">
        <v>3356</v>
      </c>
      <c r="Q832">
        <v>211</v>
      </c>
    </row>
    <row r="833" spans="1:17" x14ac:dyDescent="0.25">
      <c r="A833">
        <v>5284854</v>
      </c>
      <c r="B833" t="s">
        <v>3357</v>
      </c>
      <c r="C833" t="e">
        <f t="shared" si="19"/>
        <v>#NAME?</v>
      </c>
      <c r="D833" t="s">
        <v>3358</v>
      </c>
      <c r="E833">
        <v>3</v>
      </c>
      <c r="F833" s="1">
        <v>42638</v>
      </c>
      <c r="G833" t="s">
        <v>3359</v>
      </c>
      <c r="H833">
        <v>1</v>
      </c>
      <c r="I833">
        <v>0</v>
      </c>
      <c r="J833">
        <v>0</v>
      </c>
      <c r="K833" t="s">
        <v>3360</v>
      </c>
      <c r="Q833">
        <v>327</v>
      </c>
    </row>
    <row r="834" spans="1:17" x14ac:dyDescent="0.25">
      <c r="A834">
        <v>5284738</v>
      </c>
      <c r="B834" t="s">
        <v>3361</v>
      </c>
      <c r="C834" t="e">
        <f t="shared" si="19"/>
        <v>#NAME?</v>
      </c>
      <c r="D834" t="s">
        <v>3362</v>
      </c>
      <c r="E834">
        <v>3</v>
      </c>
      <c r="F834" s="1">
        <v>42640</v>
      </c>
      <c r="G834" t="s">
        <v>3363</v>
      </c>
      <c r="H834">
        <v>2</v>
      </c>
      <c r="I834">
        <v>0</v>
      </c>
      <c r="J834">
        <v>0</v>
      </c>
      <c r="K834" t="s">
        <v>3364</v>
      </c>
      <c r="Q834">
        <v>178</v>
      </c>
    </row>
    <row r="835" spans="1:17" x14ac:dyDescent="0.25">
      <c r="A835">
        <v>5284843</v>
      </c>
      <c r="B835" t="s">
        <v>3365</v>
      </c>
      <c r="C835" t="e">
        <f t="shared" si="19"/>
        <v>#NAME?</v>
      </c>
      <c r="D835" t="s">
        <v>3366</v>
      </c>
      <c r="E835">
        <v>4</v>
      </c>
      <c r="F835" s="1">
        <v>42644</v>
      </c>
      <c r="G835" t="s">
        <v>3367</v>
      </c>
      <c r="H835">
        <v>4</v>
      </c>
      <c r="I835">
        <v>1</v>
      </c>
      <c r="J835">
        <v>1</v>
      </c>
      <c r="K835" t="s">
        <v>3368</v>
      </c>
      <c r="Q835">
        <v>153</v>
      </c>
    </row>
    <row r="836" spans="1:17" x14ac:dyDescent="0.25">
      <c r="A836">
        <v>5284874</v>
      </c>
      <c r="B836" t="s">
        <v>3369</v>
      </c>
      <c r="C836" t="e">
        <f t="shared" si="19"/>
        <v>#NAME?</v>
      </c>
      <c r="D836" t="s">
        <v>3370</v>
      </c>
      <c r="E836">
        <v>5</v>
      </c>
      <c r="F836" s="1">
        <v>42692</v>
      </c>
      <c r="G836" t="s">
        <v>3371</v>
      </c>
      <c r="H836">
        <v>2</v>
      </c>
      <c r="I836">
        <v>0</v>
      </c>
      <c r="J836">
        <v>1</v>
      </c>
      <c r="K836" t="s">
        <v>3372</v>
      </c>
      <c r="Q836">
        <v>109</v>
      </c>
    </row>
    <row r="837" spans="1:17" x14ac:dyDescent="0.25">
      <c r="A837">
        <v>5284851</v>
      </c>
      <c r="B837" t="s">
        <v>3373</v>
      </c>
      <c r="C837" t="e">
        <f t="shared" si="19"/>
        <v>#NAME?</v>
      </c>
      <c r="D837" t="s">
        <v>3374</v>
      </c>
      <c r="E837">
        <v>4</v>
      </c>
      <c r="F837" s="1">
        <v>42706</v>
      </c>
      <c r="G837" t="s">
        <v>3375</v>
      </c>
      <c r="H837">
        <v>6</v>
      </c>
      <c r="I837">
        <v>0</v>
      </c>
      <c r="J837">
        <v>2</v>
      </c>
      <c r="K837" t="s">
        <v>3376</v>
      </c>
      <c r="Q837">
        <v>61</v>
      </c>
    </row>
    <row r="838" spans="1:17" x14ac:dyDescent="0.25">
      <c r="A838">
        <v>5284871</v>
      </c>
      <c r="B838" t="s">
        <v>3377</v>
      </c>
      <c r="C838" t="e">
        <f t="shared" si="19"/>
        <v>#NAME?</v>
      </c>
      <c r="D838" t="s">
        <v>3378</v>
      </c>
      <c r="E838">
        <v>4</v>
      </c>
      <c r="F838" s="1">
        <v>43058</v>
      </c>
      <c r="G838" t="s">
        <v>3379</v>
      </c>
      <c r="H838">
        <v>1</v>
      </c>
      <c r="I838">
        <v>0</v>
      </c>
      <c r="J838">
        <v>0</v>
      </c>
      <c r="K838" t="s">
        <v>3380</v>
      </c>
      <c r="Q838">
        <v>141</v>
      </c>
    </row>
    <row r="839" spans="1:17" x14ac:dyDescent="0.25">
      <c r="A839">
        <v>5284848</v>
      </c>
      <c r="B839" t="s">
        <v>3381</v>
      </c>
      <c r="C839" t="e">
        <f t="shared" si="19"/>
        <v>#NAME?</v>
      </c>
      <c r="D839" t="s">
        <v>3382</v>
      </c>
      <c r="E839">
        <v>4</v>
      </c>
      <c r="F839" s="1">
        <v>43080</v>
      </c>
      <c r="G839" t="s">
        <v>3383</v>
      </c>
      <c r="H839">
        <v>2</v>
      </c>
      <c r="I839">
        <v>1</v>
      </c>
      <c r="J839">
        <v>1</v>
      </c>
      <c r="K839" t="s">
        <v>3384</v>
      </c>
      <c r="Q839">
        <v>167</v>
      </c>
    </row>
    <row r="840" spans="1:17" x14ac:dyDescent="0.25">
      <c r="A840">
        <v>5284866</v>
      </c>
      <c r="B840" t="s">
        <v>3385</v>
      </c>
      <c r="C840" t="e">
        <f t="shared" si="19"/>
        <v>#NAME?</v>
      </c>
      <c r="D840" t="s">
        <v>3386</v>
      </c>
      <c r="E840">
        <v>5</v>
      </c>
      <c r="F840" s="1">
        <v>43080</v>
      </c>
      <c r="G840" t="s">
        <v>3387</v>
      </c>
      <c r="H840">
        <v>1</v>
      </c>
      <c r="I840">
        <v>0</v>
      </c>
      <c r="J840">
        <v>0</v>
      </c>
      <c r="K840" t="s">
        <v>3388</v>
      </c>
      <c r="Q840">
        <v>74</v>
      </c>
    </row>
    <row r="841" spans="1:17" x14ac:dyDescent="0.25">
      <c r="A841">
        <v>5284856</v>
      </c>
      <c r="B841" t="s">
        <v>3389</v>
      </c>
      <c r="C841" t="e">
        <f t="shared" si="19"/>
        <v>#NAME?</v>
      </c>
      <c r="D841" t="s">
        <v>3390</v>
      </c>
      <c r="E841">
        <v>5</v>
      </c>
      <c r="F841" s="1">
        <v>43108</v>
      </c>
      <c r="G841" t="s">
        <v>3391</v>
      </c>
      <c r="H841">
        <v>1</v>
      </c>
      <c r="I841">
        <v>0</v>
      </c>
      <c r="J841">
        <v>1</v>
      </c>
      <c r="K841" t="s">
        <v>3392</v>
      </c>
      <c r="Q841">
        <v>160</v>
      </c>
    </row>
    <row r="842" spans="1:17" x14ac:dyDescent="0.25">
      <c r="A842">
        <v>4652162</v>
      </c>
      <c r="B842" t="s">
        <v>3393</v>
      </c>
      <c r="C842" t="e">
        <f t="shared" ref="C842:C851" si="20">-DXjztWlgH1hjJgvg6cKkg</f>
        <v>#NAME?</v>
      </c>
      <c r="D842" t="s">
        <v>3394</v>
      </c>
      <c r="E842">
        <v>3</v>
      </c>
      <c r="F842" s="1">
        <v>41548</v>
      </c>
      <c r="G842" t="s">
        <v>3395</v>
      </c>
      <c r="H842">
        <v>0</v>
      </c>
      <c r="I842">
        <v>1</v>
      </c>
      <c r="J842">
        <v>0</v>
      </c>
      <c r="K842" t="s">
        <v>3396</v>
      </c>
      <c r="Q842">
        <v>351</v>
      </c>
    </row>
    <row r="843" spans="1:17" x14ac:dyDescent="0.25">
      <c r="A843">
        <v>4652170</v>
      </c>
      <c r="B843" t="s">
        <v>3397</v>
      </c>
      <c r="C843" t="e">
        <f t="shared" si="20"/>
        <v>#NAME?</v>
      </c>
      <c r="D843" t="s">
        <v>3398</v>
      </c>
      <c r="E843">
        <v>4</v>
      </c>
      <c r="F843" s="1">
        <v>41703</v>
      </c>
      <c r="G843" t="s">
        <v>3399</v>
      </c>
      <c r="H843">
        <v>2</v>
      </c>
      <c r="I843">
        <v>0</v>
      </c>
      <c r="J843">
        <v>0</v>
      </c>
      <c r="K843" t="s">
        <v>3400</v>
      </c>
      <c r="Q843">
        <v>119</v>
      </c>
    </row>
    <row r="844" spans="1:17" x14ac:dyDescent="0.25">
      <c r="A844">
        <v>4652139</v>
      </c>
      <c r="B844" t="s">
        <v>3401</v>
      </c>
      <c r="C844" t="e">
        <f t="shared" si="20"/>
        <v>#NAME?</v>
      </c>
      <c r="D844" t="s">
        <v>3402</v>
      </c>
      <c r="E844">
        <v>5</v>
      </c>
      <c r="F844" s="1">
        <v>41708</v>
      </c>
      <c r="G844" t="s">
        <v>3403</v>
      </c>
      <c r="H844">
        <v>2</v>
      </c>
      <c r="I844">
        <v>1</v>
      </c>
      <c r="J844">
        <v>2</v>
      </c>
      <c r="K844" t="s">
        <v>3404</v>
      </c>
      <c r="Q844">
        <v>170</v>
      </c>
    </row>
    <row r="845" spans="1:17" x14ac:dyDescent="0.25">
      <c r="A845">
        <v>4652154</v>
      </c>
      <c r="B845" t="s">
        <v>3405</v>
      </c>
      <c r="C845" t="e">
        <f t="shared" si="20"/>
        <v>#NAME?</v>
      </c>
      <c r="D845" t="s">
        <v>3406</v>
      </c>
      <c r="E845">
        <v>4</v>
      </c>
      <c r="F845" s="1">
        <v>42478</v>
      </c>
      <c r="G845" t="s">
        <v>3407</v>
      </c>
      <c r="H845">
        <v>2</v>
      </c>
      <c r="I845">
        <v>1</v>
      </c>
      <c r="J845">
        <v>1</v>
      </c>
      <c r="K845" t="s">
        <v>3408</v>
      </c>
      <c r="Q845">
        <v>77</v>
      </c>
    </row>
    <row r="846" spans="1:17" x14ac:dyDescent="0.25">
      <c r="A846">
        <v>4652152</v>
      </c>
      <c r="B846" t="s">
        <v>3409</v>
      </c>
      <c r="C846" t="e">
        <f t="shared" si="20"/>
        <v>#NAME?</v>
      </c>
      <c r="D846" t="s">
        <v>3410</v>
      </c>
      <c r="E846">
        <v>4</v>
      </c>
      <c r="F846" s="1">
        <v>42652</v>
      </c>
      <c r="G846" t="s">
        <v>3411</v>
      </c>
      <c r="H846">
        <v>1</v>
      </c>
      <c r="I846">
        <v>0</v>
      </c>
      <c r="J846">
        <v>0</v>
      </c>
      <c r="K846" t="s">
        <v>3412</v>
      </c>
      <c r="Q846">
        <v>224</v>
      </c>
    </row>
    <row r="847" spans="1:17" x14ac:dyDescent="0.25">
      <c r="A847">
        <v>4652150</v>
      </c>
      <c r="B847" t="s">
        <v>3413</v>
      </c>
      <c r="C847" t="e">
        <f t="shared" si="20"/>
        <v>#NAME?</v>
      </c>
      <c r="D847" t="s">
        <v>3414</v>
      </c>
      <c r="E847">
        <v>3</v>
      </c>
      <c r="F847" s="1">
        <v>42814</v>
      </c>
      <c r="G847" t="s">
        <v>3415</v>
      </c>
      <c r="H847">
        <v>1</v>
      </c>
      <c r="I847">
        <v>1</v>
      </c>
      <c r="J847">
        <v>1</v>
      </c>
      <c r="K847" t="s">
        <v>3416</v>
      </c>
      <c r="Q847">
        <v>190</v>
      </c>
    </row>
    <row r="848" spans="1:17" x14ac:dyDescent="0.25">
      <c r="A848">
        <v>4652140</v>
      </c>
      <c r="B848" t="s">
        <v>3417</v>
      </c>
      <c r="C848" t="e">
        <f t="shared" si="20"/>
        <v>#NAME?</v>
      </c>
      <c r="D848" t="s">
        <v>3418</v>
      </c>
      <c r="E848">
        <v>4</v>
      </c>
      <c r="F848" s="1">
        <v>43070</v>
      </c>
      <c r="G848" t="s">
        <v>3419</v>
      </c>
      <c r="H848">
        <v>2</v>
      </c>
      <c r="I848">
        <v>0</v>
      </c>
      <c r="J848">
        <v>0</v>
      </c>
      <c r="K848" t="s">
        <v>3420</v>
      </c>
      <c r="Q848">
        <v>69</v>
      </c>
    </row>
    <row r="849" spans="1:17" x14ac:dyDescent="0.25">
      <c r="A849">
        <v>4652147</v>
      </c>
      <c r="B849" t="s">
        <v>3421</v>
      </c>
      <c r="C849" t="e">
        <f t="shared" si="20"/>
        <v>#NAME?</v>
      </c>
      <c r="D849" t="s">
        <v>3422</v>
      </c>
      <c r="E849">
        <v>1</v>
      </c>
      <c r="F849" s="1">
        <v>43073</v>
      </c>
      <c r="G849" t="s">
        <v>3423</v>
      </c>
      <c r="H849">
        <v>0</v>
      </c>
      <c r="I849">
        <v>0</v>
      </c>
      <c r="J849">
        <v>0</v>
      </c>
      <c r="K849" t="s">
        <v>3424</v>
      </c>
      <c r="Q849">
        <v>110</v>
      </c>
    </row>
    <row r="850" spans="1:17" x14ac:dyDescent="0.25">
      <c r="A850">
        <v>4652149</v>
      </c>
      <c r="B850" t="s">
        <v>3425</v>
      </c>
      <c r="C850" t="e">
        <f t="shared" si="20"/>
        <v>#NAME?</v>
      </c>
      <c r="D850" t="s">
        <v>3426</v>
      </c>
      <c r="E850">
        <v>5</v>
      </c>
      <c r="F850" s="1">
        <v>43073</v>
      </c>
      <c r="G850" t="s">
        <v>3427</v>
      </c>
      <c r="H850">
        <v>2</v>
      </c>
      <c r="I850">
        <v>0</v>
      </c>
      <c r="J850">
        <v>0</v>
      </c>
      <c r="K850" t="s">
        <v>3428</v>
      </c>
      <c r="Q850">
        <v>215</v>
      </c>
    </row>
    <row r="851" spans="1:17" x14ac:dyDescent="0.25">
      <c r="A851">
        <v>4652142</v>
      </c>
      <c r="B851" t="s">
        <v>3429</v>
      </c>
      <c r="C851" t="e">
        <f t="shared" si="20"/>
        <v>#NAME?</v>
      </c>
      <c r="D851" t="s">
        <v>3430</v>
      </c>
      <c r="E851">
        <v>3</v>
      </c>
      <c r="F851" s="1">
        <v>43087</v>
      </c>
      <c r="G851" t="s">
        <v>3431</v>
      </c>
      <c r="H851">
        <v>0</v>
      </c>
      <c r="I851">
        <v>0</v>
      </c>
      <c r="J851">
        <v>0</v>
      </c>
      <c r="K851" t="s">
        <v>3432</v>
      </c>
      <c r="Q851">
        <v>105</v>
      </c>
    </row>
    <row r="852" spans="1:17" x14ac:dyDescent="0.25">
      <c r="A852">
        <v>4696384</v>
      </c>
      <c r="B852" t="s">
        <v>3433</v>
      </c>
      <c r="C852" t="e">
        <f t="shared" ref="C852:C861" si="21">-DfRsYsqjHgVnr_V6PvqSQ</f>
        <v>#NAME?</v>
      </c>
      <c r="D852" t="s">
        <v>3434</v>
      </c>
      <c r="E852">
        <v>1</v>
      </c>
      <c r="F852" s="1">
        <v>41562</v>
      </c>
      <c r="G852" t="s">
        <v>3435</v>
      </c>
      <c r="H852">
        <v>0</v>
      </c>
      <c r="I852">
        <v>0</v>
      </c>
      <c r="J852">
        <v>0</v>
      </c>
      <c r="K852" t="s">
        <v>3436</v>
      </c>
      <c r="Q852">
        <v>98</v>
      </c>
    </row>
    <row r="853" spans="1:17" x14ac:dyDescent="0.25">
      <c r="A853">
        <v>4696371</v>
      </c>
      <c r="B853" t="s">
        <v>3437</v>
      </c>
      <c r="C853" t="e">
        <f t="shared" si="21"/>
        <v>#NAME?</v>
      </c>
      <c r="D853" t="s">
        <v>3438</v>
      </c>
      <c r="E853">
        <v>5</v>
      </c>
      <c r="F853" s="1">
        <v>42368</v>
      </c>
      <c r="G853" t="s">
        <v>3439</v>
      </c>
      <c r="H853">
        <v>2</v>
      </c>
      <c r="I853">
        <v>0</v>
      </c>
      <c r="J853">
        <v>0</v>
      </c>
      <c r="K853" t="s">
        <v>3440</v>
      </c>
      <c r="Q853">
        <v>67</v>
      </c>
    </row>
    <row r="854" spans="1:17" x14ac:dyDescent="0.25">
      <c r="A854">
        <v>4696364</v>
      </c>
      <c r="B854" t="s">
        <v>3441</v>
      </c>
      <c r="C854" t="e">
        <f t="shared" si="21"/>
        <v>#NAME?</v>
      </c>
      <c r="D854" t="s">
        <v>3442</v>
      </c>
      <c r="E854">
        <v>5</v>
      </c>
      <c r="F854" s="1">
        <v>42386</v>
      </c>
      <c r="G854" t="s">
        <v>3443</v>
      </c>
      <c r="H854">
        <v>0</v>
      </c>
      <c r="I854">
        <v>0</v>
      </c>
      <c r="J854">
        <v>0</v>
      </c>
      <c r="K854" t="s">
        <v>3444</v>
      </c>
      <c r="Q854">
        <v>75</v>
      </c>
    </row>
    <row r="855" spans="1:17" x14ac:dyDescent="0.25">
      <c r="A855">
        <v>4696357</v>
      </c>
      <c r="B855" t="s">
        <v>3445</v>
      </c>
      <c r="C855" t="e">
        <f t="shared" si="21"/>
        <v>#NAME?</v>
      </c>
      <c r="D855" t="s">
        <v>3446</v>
      </c>
      <c r="E855">
        <v>5</v>
      </c>
      <c r="F855" s="1">
        <v>42386</v>
      </c>
      <c r="G855" t="s">
        <v>3447</v>
      </c>
      <c r="H855">
        <v>4</v>
      </c>
      <c r="I855">
        <v>2</v>
      </c>
      <c r="J855">
        <v>2</v>
      </c>
      <c r="K855" t="s">
        <v>3448</v>
      </c>
      <c r="Q855">
        <v>169</v>
      </c>
    </row>
    <row r="856" spans="1:17" x14ac:dyDescent="0.25">
      <c r="A856">
        <v>4696382</v>
      </c>
      <c r="B856" t="s">
        <v>3449</v>
      </c>
      <c r="C856" t="e">
        <f t="shared" si="21"/>
        <v>#NAME?</v>
      </c>
      <c r="D856" t="s">
        <v>3450</v>
      </c>
      <c r="E856">
        <v>5</v>
      </c>
      <c r="F856" s="1">
        <v>42393</v>
      </c>
      <c r="G856" t="s">
        <v>3451</v>
      </c>
      <c r="H856">
        <v>0</v>
      </c>
      <c r="I856">
        <v>1</v>
      </c>
      <c r="J856">
        <v>0</v>
      </c>
      <c r="K856" t="s">
        <v>3452</v>
      </c>
      <c r="Q856">
        <v>42</v>
      </c>
    </row>
    <row r="857" spans="1:17" x14ac:dyDescent="0.25">
      <c r="A857">
        <v>4696387</v>
      </c>
      <c r="B857" t="s">
        <v>3453</v>
      </c>
      <c r="C857" t="e">
        <f t="shared" si="21"/>
        <v>#NAME?</v>
      </c>
      <c r="D857" t="s">
        <v>3454</v>
      </c>
      <c r="E857">
        <v>5</v>
      </c>
      <c r="F857" s="1">
        <v>42410</v>
      </c>
      <c r="G857" t="s">
        <v>3455</v>
      </c>
      <c r="H857">
        <v>3</v>
      </c>
      <c r="I857">
        <v>1</v>
      </c>
      <c r="J857">
        <v>1</v>
      </c>
      <c r="K857" t="s">
        <v>3456</v>
      </c>
      <c r="Q857">
        <v>83</v>
      </c>
    </row>
    <row r="858" spans="1:17" x14ac:dyDescent="0.25">
      <c r="A858">
        <v>4696386</v>
      </c>
      <c r="B858" t="s">
        <v>3457</v>
      </c>
      <c r="C858" t="e">
        <f t="shared" si="21"/>
        <v>#NAME?</v>
      </c>
      <c r="D858" t="s">
        <v>3458</v>
      </c>
      <c r="E858">
        <v>5</v>
      </c>
      <c r="F858" s="1">
        <v>42410</v>
      </c>
      <c r="G858" t="s">
        <v>3459</v>
      </c>
      <c r="H858">
        <v>1</v>
      </c>
      <c r="I858">
        <v>0</v>
      </c>
      <c r="J858">
        <v>0</v>
      </c>
      <c r="K858" t="s">
        <v>3460</v>
      </c>
      <c r="Q858">
        <v>62</v>
      </c>
    </row>
    <row r="859" spans="1:17" x14ac:dyDescent="0.25">
      <c r="A859">
        <v>4696358</v>
      </c>
      <c r="B859" t="s">
        <v>3461</v>
      </c>
      <c r="C859" t="e">
        <f t="shared" si="21"/>
        <v>#NAME?</v>
      </c>
      <c r="D859" t="s">
        <v>3462</v>
      </c>
      <c r="E859">
        <v>3</v>
      </c>
      <c r="F859" s="1">
        <v>42534</v>
      </c>
      <c r="G859" t="s">
        <v>3463</v>
      </c>
      <c r="H859">
        <v>0</v>
      </c>
      <c r="I859">
        <v>0</v>
      </c>
      <c r="J859">
        <v>0</v>
      </c>
      <c r="K859" t="s">
        <v>3464</v>
      </c>
      <c r="Q859">
        <v>133</v>
      </c>
    </row>
    <row r="860" spans="1:17" x14ac:dyDescent="0.25">
      <c r="A860">
        <v>4696389</v>
      </c>
      <c r="B860" t="s">
        <v>3465</v>
      </c>
      <c r="C860" t="e">
        <f t="shared" si="21"/>
        <v>#NAME?</v>
      </c>
      <c r="D860" t="s">
        <v>3466</v>
      </c>
      <c r="E860">
        <v>5</v>
      </c>
      <c r="F860" s="1">
        <v>43011</v>
      </c>
      <c r="G860" t="s">
        <v>3467</v>
      </c>
      <c r="H860">
        <v>1</v>
      </c>
      <c r="I860">
        <v>0</v>
      </c>
      <c r="J860">
        <v>2</v>
      </c>
      <c r="K860" t="s">
        <v>3468</v>
      </c>
      <c r="Q860">
        <v>60</v>
      </c>
    </row>
    <row r="861" spans="1:17" x14ac:dyDescent="0.25">
      <c r="A861">
        <v>4696361</v>
      </c>
      <c r="B861" t="s">
        <v>3469</v>
      </c>
      <c r="C861" t="e">
        <f t="shared" si="21"/>
        <v>#NAME?</v>
      </c>
      <c r="D861" t="s">
        <v>3470</v>
      </c>
      <c r="E861">
        <v>5</v>
      </c>
      <c r="F861" s="1">
        <v>43225</v>
      </c>
      <c r="G861" t="s">
        <v>3471</v>
      </c>
      <c r="H861">
        <v>1</v>
      </c>
      <c r="I861">
        <v>0</v>
      </c>
      <c r="J861">
        <v>0</v>
      </c>
      <c r="K861" t="s">
        <v>3472</v>
      </c>
      <c r="Q861">
        <v>82</v>
      </c>
    </row>
    <row r="862" spans="1:17" x14ac:dyDescent="0.25">
      <c r="A862">
        <v>3708646</v>
      </c>
      <c r="B862" t="s">
        <v>3473</v>
      </c>
      <c r="C862" t="e">
        <f t="shared" ref="C862:C871" si="22">-EJorVxe7h2GSxdiRyMmDA</f>
        <v>#NAME?</v>
      </c>
      <c r="D862" t="s">
        <v>3474</v>
      </c>
      <c r="E862">
        <v>1</v>
      </c>
      <c r="F862" s="1">
        <v>41834</v>
      </c>
      <c r="G862" t="s">
        <v>3475</v>
      </c>
      <c r="H862">
        <v>0</v>
      </c>
      <c r="I862">
        <v>0</v>
      </c>
      <c r="J862">
        <v>0</v>
      </c>
      <c r="K862" t="s">
        <v>3476</v>
      </c>
      <c r="Q862">
        <v>61</v>
      </c>
    </row>
    <row r="863" spans="1:17" x14ac:dyDescent="0.25">
      <c r="A863">
        <v>3708630</v>
      </c>
      <c r="B863" t="s">
        <v>3477</v>
      </c>
      <c r="C863" t="e">
        <f t="shared" si="22"/>
        <v>#NAME?</v>
      </c>
      <c r="D863" t="s">
        <v>3478</v>
      </c>
      <c r="E863">
        <v>4</v>
      </c>
      <c r="F863" s="1">
        <v>41834</v>
      </c>
      <c r="G863" t="s">
        <v>3479</v>
      </c>
      <c r="H863">
        <v>0</v>
      </c>
      <c r="I863">
        <v>0</v>
      </c>
      <c r="J863">
        <v>0</v>
      </c>
      <c r="K863" t="s">
        <v>3480</v>
      </c>
      <c r="Q863">
        <v>130</v>
      </c>
    </row>
    <row r="864" spans="1:17" x14ac:dyDescent="0.25">
      <c r="A864">
        <v>3708662</v>
      </c>
      <c r="B864" t="s">
        <v>3481</v>
      </c>
      <c r="C864" t="e">
        <f t="shared" si="22"/>
        <v>#NAME?</v>
      </c>
      <c r="D864" t="s">
        <v>3482</v>
      </c>
      <c r="E864">
        <v>5</v>
      </c>
      <c r="F864" s="1">
        <v>41854</v>
      </c>
      <c r="G864" t="s">
        <v>3483</v>
      </c>
      <c r="H864">
        <v>0</v>
      </c>
      <c r="I864">
        <v>0</v>
      </c>
      <c r="J864">
        <v>0</v>
      </c>
      <c r="K864" t="s">
        <v>3484</v>
      </c>
      <c r="Q864">
        <v>28</v>
      </c>
    </row>
    <row r="865" spans="1:17" x14ac:dyDescent="0.25">
      <c r="A865">
        <v>3708583</v>
      </c>
      <c r="B865" t="s">
        <v>3485</v>
      </c>
      <c r="C865" t="e">
        <f t="shared" si="22"/>
        <v>#NAME?</v>
      </c>
      <c r="D865" t="s">
        <v>3486</v>
      </c>
      <c r="E865">
        <v>2</v>
      </c>
      <c r="F865" s="1">
        <v>41998</v>
      </c>
      <c r="G865" t="s">
        <v>3487</v>
      </c>
      <c r="H865">
        <v>4</v>
      </c>
      <c r="I865">
        <v>0</v>
      </c>
      <c r="J865">
        <v>1</v>
      </c>
      <c r="K865" t="s">
        <v>3488</v>
      </c>
      <c r="Q865">
        <v>60</v>
      </c>
    </row>
    <row r="866" spans="1:17" x14ac:dyDescent="0.25">
      <c r="A866">
        <v>3708620</v>
      </c>
      <c r="B866" t="s">
        <v>3489</v>
      </c>
      <c r="C866" t="e">
        <f t="shared" si="22"/>
        <v>#NAME?</v>
      </c>
      <c r="D866" t="s">
        <v>3490</v>
      </c>
      <c r="E866">
        <v>4</v>
      </c>
      <c r="F866" s="1">
        <v>42087</v>
      </c>
      <c r="G866" t="s">
        <v>3491</v>
      </c>
      <c r="H866">
        <v>0</v>
      </c>
      <c r="I866">
        <v>0</v>
      </c>
      <c r="J866">
        <v>0</v>
      </c>
      <c r="K866" t="s">
        <v>3492</v>
      </c>
      <c r="Q866">
        <v>45</v>
      </c>
    </row>
    <row r="867" spans="1:17" x14ac:dyDescent="0.25">
      <c r="A867">
        <v>3708639</v>
      </c>
      <c r="B867" t="s">
        <v>3493</v>
      </c>
      <c r="C867" t="e">
        <f t="shared" si="22"/>
        <v>#NAME?</v>
      </c>
      <c r="D867" t="s">
        <v>3494</v>
      </c>
      <c r="E867">
        <v>1</v>
      </c>
      <c r="F867" s="1">
        <v>42087</v>
      </c>
      <c r="G867" t="s">
        <v>3495</v>
      </c>
      <c r="H867">
        <v>0</v>
      </c>
      <c r="I867">
        <v>0</v>
      </c>
      <c r="J867">
        <v>0</v>
      </c>
      <c r="K867" t="s">
        <v>3496</v>
      </c>
      <c r="Q867">
        <v>57</v>
      </c>
    </row>
    <row r="868" spans="1:17" x14ac:dyDescent="0.25">
      <c r="A868">
        <v>3708654</v>
      </c>
      <c r="B868" t="s">
        <v>3497</v>
      </c>
      <c r="C868" t="e">
        <f t="shared" si="22"/>
        <v>#NAME?</v>
      </c>
      <c r="D868" t="s">
        <v>3498</v>
      </c>
      <c r="E868">
        <v>5</v>
      </c>
      <c r="F868" s="1">
        <v>42631</v>
      </c>
      <c r="G868" t="s">
        <v>3499</v>
      </c>
      <c r="H868">
        <v>0</v>
      </c>
      <c r="I868">
        <v>0</v>
      </c>
      <c r="J868">
        <v>0</v>
      </c>
      <c r="K868" t="s">
        <v>3500</v>
      </c>
      <c r="Q868">
        <v>29</v>
      </c>
    </row>
    <row r="869" spans="1:17" x14ac:dyDescent="0.25">
      <c r="A869">
        <v>3708587</v>
      </c>
      <c r="B869" t="s">
        <v>3501</v>
      </c>
      <c r="C869" t="e">
        <f t="shared" si="22"/>
        <v>#NAME?</v>
      </c>
      <c r="D869" t="s">
        <v>3502</v>
      </c>
      <c r="E869">
        <v>4</v>
      </c>
      <c r="F869" s="1">
        <v>42683</v>
      </c>
      <c r="G869" t="s">
        <v>3503</v>
      </c>
      <c r="H869">
        <v>2</v>
      </c>
      <c r="I869">
        <v>0</v>
      </c>
      <c r="J869">
        <v>1</v>
      </c>
      <c r="K869" t="s">
        <v>3504</v>
      </c>
      <c r="Q869">
        <v>107</v>
      </c>
    </row>
    <row r="870" spans="1:17" x14ac:dyDescent="0.25">
      <c r="A870">
        <v>3708549</v>
      </c>
      <c r="B870" t="s">
        <v>3505</v>
      </c>
      <c r="C870" t="e">
        <f t="shared" si="22"/>
        <v>#NAME?</v>
      </c>
      <c r="D870" t="s">
        <v>3506</v>
      </c>
      <c r="E870">
        <v>5</v>
      </c>
      <c r="F870" s="1">
        <v>42761</v>
      </c>
      <c r="G870" t="s">
        <v>3507</v>
      </c>
      <c r="H870">
        <v>1</v>
      </c>
      <c r="I870">
        <v>0</v>
      </c>
      <c r="J870">
        <v>2</v>
      </c>
      <c r="K870" t="s">
        <v>3508</v>
      </c>
      <c r="Q870">
        <v>110</v>
      </c>
    </row>
    <row r="871" spans="1:17" x14ac:dyDescent="0.25">
      <c r="A871">
        <v>3708571</v>
      </c>
      <c r="B871" t="s">
        <v>3509</v>
      </c>
      <c r="C871" t="e">
        <f t="shared" si="22"/>
        <v>#NAME?</v>
      </c>
      <c r="D871" t="s">
        <v>3510</v>
      </c>
      <c r="E871">
        <v>4</v>
      </c>
      <c r="F871" s="1">
        <v>42787</v>
      </c>
      <c r="G871" t="s">
        <v>3511</v>
      </c>
      <c r="H871">
        <v>0</v>
      </c>
      <c r="I871">
        <v>0</v>
      </c>
      <c r="J871">
        <v>0</v>
      </c>
      <c r="K871" t="s">
        <v>3512</v>
      </c>
      <c r="Q871">
        <v>78</v>
      </c>
    </row>
    <row r="872" spans="1:17" x14ac:dyDescent="0.25">
      <c r="A872">
        <v>2010313</v>
      </c>
      <c r="B872" t="s">
        <v>3513</v>
      </c>
      <c r="C872" t="e">
        <f t="shared" ref="C872:C881" si="23">-EPd9FW8Qil1ILqPwenonQ</f>
        <v>#NAME?</v>
      </c>
      <c r="D872" t="s">
        <v>3514</v>
      </c>
      <c r="E872">
        <v>2</v>
      </c>
      <c r="F872" s="1">
        <v>39706</v>
      </c>
      <c r="G872" t="s">
        <v>3515</v>
      </c>
      <c r="H872">
        <v>9</v>
      </c>
      <c r="I872">
        <v>11</v>
      </c>
      <c r="J872">
        <v>3</v>
      </c>
      <c r="K872" t="s">
        <v>3516</v>
      </c>
      <c r="Q872">
        <v>268</v>
      </c>
    </row>
    <row r="873" spans="1:17" x14ac:dyDescent="0.25">
      <c r="A873">
        <v>2010310</v>
      </c>
      <c r="B873" t="s">
        <v>3517</v>
      </c>
      <c r="C873" t="e">
        <f t="shared" si="23"/>
        <v>#NAME?</v>
      </c>
      <c r="D873" t="s">
        <v>3518</v>
      </c>
      <c r="E873">
        <v>5</v>
      </c>
      <c r="F873" s="1">
        <v>39706</v>
      </c>
      <c r="G873" t="s">
        <v>3519</v>
      </c>
      <c r="H873">
        <v>2</v>
      </c>
      <c r="I873">
        <v>1</v>
      </c>
      <c r="J873">
        <v>1</v>
      </c>
      <c r="K873" t="s">
        <v>3520</v>
      </c>
      <c r="Q873">
        <v>40</v>
      </c>
    </row>
    <row r="874" spans="1:17" x14ac:dyDescent="0.25">
      <c r="A874">
        <v>2010306</v>
      </c>
      <c r="B874" t="s">
        <v>3521</v>
      </c>
      <c r="C874" t="e">
        <f t="shared" si="23"/>
        <v>#NAME?</v>
      </c>
      <c r="D874" t="s">
        <v>3522</v>
      </c>
      <c r="E874">
        <v>4</v>
      </c>
      <c r="F874" s="1">
        <v>40503</v>
      </c>
      <c r="G874" t="s">
        <v>3523</v>
      </c>
      <c r="H874">
        <v>4</v>
      </c>
      <c r="I874">
        <v>2</v>
      </c>
      <c r="J874">
        <v>1</v>
      </c>
      <c r="K874" t="s">
        <v>3524</v>
      </c>
      <c r="L874" s="3"/>
      <c r="Q874">
        <v>62</v>
      </c>
    </row>
    <row r="875" spans="1:17" x14ac:dyDescent="0.25">
      <c r="A875">
        <v>2018173</v>
      </c>
      <c r="B875" t="s">
        <v>3525</v>
      </c>
      <c r="C875" t="e">
        <f t="shared" si="23"/>
        <v>#NAME?</v>
      </c>
      <c r="D875" t="s">
        <v>3526</v>
      </c>
      <c r="E875">
        <v>4</v>
      </c>
      <c r="F875" s="1">
        <v>40504</v>
      </c>
      <c r="G875" t="s">
        <v>3527</v>
      </c>
      <c r="H875">
        <v>0</v>
      </c>
      <c r="I875">
        <v>0</v>
      </c>
      <c r="J875">
        <v>0</v>
      </c>
      <c r="K875" t="s">
        <v>3528</v>
      </c>
      <c r="Q875">
        <v>57</v>
      </c>
    </row>
    <row r="876" spans="1:17" x14ac:dyDescent="0.25">
      <c r="A876">
        <v>2010317</v>
      </c>
      <c r="B876" t="s">
        <v>3529</v>
      </c>
      <c r="C876" t="e">
        <f t="shared" si="23"/>
        <v>#NAME?</v>
      </c>
      <c r="D876" t="s">
        <v>3530</v>
      </c>
      <c r="E876">
        <v>3</v>
      </c>
      <c r="F876" s="1">
        <v>40925</v>
      </c>
      <c r="G876" t="s">
        <v>3531</v>
      </c>
      <c r="H876">
        <v>0</v>
      </c>
      <c r="I876">
        <v>0</v>
      </c>
      <c r="J876">
        <v>0</v>
      </c>
      <c r="K876" t="s">
        <v>3532</v>
      </c>
      <c r="Q876">
        <v>71</v>
      </c>
    </row>
    <row r="877" spans="1:17" x14ac:dyDescent="0.25">
      <c r="A877">
        <v>2010295</v>
      </c>
      <c r="B877" t="s">
        <v>3533</v>
      </c>
      <c r="C877" t="e">
        <f t="shared" si="23"/>
        <v>#NAME?</v>
      </c>
      <c r="D877" t="s">
        <v>3534</v>
      </c>
      <c r="E877">
        <v>5</v>
      </c>
      <c r="F877" s="1">
        <v>40973</v>
      </c>
      <c r="G877" t="s">
        <v>3535</v>
      </c>
      <c r="H877">
        <v>1</v>
      </c>
      <c r="I877">
        <v>4</v>
      </c>
      <c r="J877">
        <v>0</v>
      </c>
      <c r="K877" t="s">
        <v>3536</v>
      </c>
      <c r="Q877">
        <v>47</v>
      </c>
    </row>
    <row r="878" spans="1:17" x14ac:dyDescent="0.25">
      <c r="A878">
        <v>2010307</v>
      </c>
      <c r="B878" t="s">
        <v>3537</v>
      </c>
      <c r="C878" t="e">
        <f t="shared" si="23"/>
        <v>#NAME?</v>
      </c>
      <c r="D878" t="s">
        <v>3538</v>
      </c>
      <c r="E878">
        <v>5</v>
      </c>
      <c r="F878" s="1">
        <v>41582</v>
      </c>
      <c r="G878" t="s">
        <v>3539</v>
      </c>
      <c r="H878">
        <v>0</v>
      </c>
      <c r="I878">
        <v>0</v>
      </c>
      <c r="J878">
        <v>0</v>
      </c>
      <c r="K878" t="s">
        <v>3540</v>
      </c>
      <c r="Q878">
        <v>30</v>
      </c>
    </row>
    <row r="879" spans="1:17" x14ac:dyDescent="0.25">
      <c r="A879">
        <v>2010294</v>
      </c>
      <c r="B879" t="s">
        <v>3541</v>
      </c>
      <c r="C879" t="e">
        <f t="shared" si="23"/>
        <v>#NAME?</v>
      </c>
      <c r="D879" t="s">
        <v>3542</v>
      </c>
      <c r="E879">
        <v>4</v>
      </c>
      <c r="F879" s="1">
        <v>41582</v>
      </c>
      <c r="G879" t="s">
        <v>3543</v>
      </c>
      <c r="H879">
        <v>0</v>
      </c>
      <c r="I879">
        <v>0</v>
      </c>
      <c r="J879">
        <v>0</v>
      </c>
      <c r="K879" t="s">
        <v>3544</v>
      </c>
      <c r="Q879">
        <v>10</v>
      </c>
    </row>
    <row r="880" spans="1:17" x14ac:dyDescent="0.25">
      <c r="A880">
        <v>2018166</v>
      </c>
      <c r="B880" t="s">
        <v>3545</v>
      </c>
      <c r="C880" t="e">
        <f t="shared" si="23"/>
        <v>#NAME?</v>
      </c>
      <c r="D880" t="s">
        <v>3546</v>
      </c>
      <c r="E880">
        <v>5</v>
      </c>
      <c r="F880" s="1">
        <v>41811</v>
      </c>
      <c r="G880" t="s">
        <v>3547</v>
      </c>
      <c r="H880">
        <v>0</v>
      </c>
      <c r="I880">
        <v>0</v>
      </c>
      <c r="J880">
        <v>0</v>
      </c>
      <c r="K880" t="s">
        <v>3548</v>
      </c>
      <c r="Q880">
        <v>121</v>
      </c>
    </row>
    <row r="881" spans="1:17" x14ac:dyDescent="0.25">
      <c r="A881">
        <v>2018167</v>
      </c>
      <c r="B881" t="s">
        <v>3549</v>
      </c>
      <c r="C881" t="e">
        <f t="shared" si="23"/>
        <v>#NAME?</v>
      </c>
      <c r="D881" t="s">
        <v>3550</v>
      </c>
      <c r="E881">
        <v>4</v>
      </c>
      <c r="F881" s="1">
        <v>41875</v>
      </c>
      <c r="G881" t="s">
        <v>3551</v>
      </c>
      <c r="H881">
        <v>2</v>
      </c>
      <c r="I881">
        <v>0</v>
      </c>
      <c r="J881">
        <v>0</v>
      </c>
      <c r="K881" t="s">
        <v>3552</v>
      </c>
      <c r="Q881">
        <v>117</v>
      </c>
    </row>
    <row r="882" spans="1:17" x14ac:dyDescent="0.25">
      <c r="A882">
        <v>2673678</v>
      </c>
      <c r="B882" t="s">
        <v>3553</v>
      </c>
      <c r="C882" t="e">
        <f t="shared" ref="C882:C891" si="24">-EWQZjRHAKMddHW_dZTvdw</f>
        <v>#NAME?</v>
      </c>
      <c r="D882" t="s">
        <v>3554</v>
      </c>
      <c r="E882">
        <v>4</v>
      </c>
      <c r="F882" s="1">
        <v>40415</v>
      </c>
      <c r="G882" t="s">
        <v>3555</v>
      </c>
      <c r="H882">
        <v>2</v>
      </c>
      <c r="I882">
        <v>0</v>
      </c>
      <c r="J882">
        <v>0</v>
      </c>
      <c r="K882" t="s">
        <v>3556</v>
      </c>
      <c r="Q882">
        <v>179</v>
      </c>
    </row>
    <row r="883" spans="1:17" x14ac:dyDescent="0.25">
      <c r="A883">
        <v>2673697</v>
      </c>
      <c r="B883" t="s">
        <v>3557</v>
      </c>
      <c r="C883" t="e">
        <f t="shared" si="24"/>
        <v>#NAME?</v>
      </c>
      <c r="D883" t="s">
        <v>3558</v>
      </c>
      <c r="E883">
        <v>4</v>
      </c>
      <c r="F883" s="1">
        <v>40415</v>
      </c>
      <c r="G883" t="s">
        <v>3559</v>
      </c>
      <c r="H883">
        <v>3</v>
      </c>
      <c r="I883">
        <v>0</v>
      </c>
      <c r="J883">
        <v>2</v>
      </c>
      <c r="K883" t="s">
        <v>3560</v>
      </c>
      <c r="Q883">
        <v>90</v>
      </c>
    </row>
    <row r="884" spans="1:17" x14ac:dyDescent="0.25">
      <c r="A884">
        <v>2673708</v>
      </c>
      <c r="B884" t="s">
        <v>3561</v>
      </c>
      <c r="C884" t="e">
        <f t="shared" si="24"/>
        <v>#NAME?</v>
      </c>
      <c r="D884" t="s">
        <v>3562</v>
      </c>
      <c r="E884">
        <v>5</v>
      </c>
      <c r="F884" s="1">
        <v>40415</v>
      </c>
      <c r="G884" t="s">
        <v>3563</v>
      </c>
      <c r="H884">
        <v>4</v>
      </c>
      <c r="I884">
        <v>0</v>
      </c>
      <c r="J884">
        <v>2</v>
      </c>
      <c r="K884" t="s">
        <v>3564</v>
      </c>
      <c r="Q884">
        <v>115</v>
      </c>
    </row>
    <row r="885" spans="1:17" x14ac:dyDescent="0.25">
      <c r="A885">
        <v>2673673</v>
      </c>
      <c r="B885" t="s">
        <v>3565</v>
      </c>
      <c r="C885" t="e">
        <f t="shared" si="24"/>
        <v>#NAME?</v>
      </c>
      <c r="D885" t="s">
        <v>3566</v>
      </c>
      <c r="E885">
        <v>2</v>
      </c>
      <c r="F885" s="1">
        <v>40434</v>
      </c>
      <c r="G885" t="s">
        <v>3567</v>
      </c>
      <c r="H885">
        <v>1</v>
      </c>
      <c r="I885">
        <v>0</v>
      </c>
      <c r="J885">
        <v>1</v>
      </c>
      <c r="K885" t="s">
        <v>3568</v>
      </c>
      <c r="Q885">
        <v>177</v>
      </c>
    </row>
    <row r="886" spans="1:17" x14ac:dyDescent="0.25">
      <c r="A886">
        <v>2673704</v>
      </c>
      <c r="B886" t="s">
        <v>3569</v>
      </c>
      <c r="C886" t="e">
        <f t="shared" si="24"/>
        <v>#NAME?</v>
      </c>
      <c r="D886" t="s">
        <v>3570</v>
      </c>
      <c r="E886">
        <v>4</v>
      </c>
      <c r="F886" s="1">
        <v>40590</v>
      </c>
      <c r="G886" t="s">
        <v>3571</v>
      </c>
      <c r="H886">
        <v>0</v>
      </c>
      <c r="I886">
        <v>0</v>
      </c>
      <c r="J886">
        <v>0</v>
      </c>
      <c r="K886" t="s">
        <v>3572</v>
      </c>
      <c r="Q886">
        <v>255</v>
      </c>
    </row>
    <row r="887" spans="1:17" x14ac:dyDescent="0.25">
      <c r="A887">
        <v>2673698</v>
      </c>
      <c r="B887" t="s">
        <v>3573</v>
      </c>
      <c r="C887" t="e">
        <f t="shared" si="24"/>
        <v>#NAME?</v>
      </c>
      <c r="D887" t="s">
        <v>3574</v>
      </c>
      <c r="E887">
        <v>4</v>
      </c>
      <c r="F887" s="1">
        <v>40609</v>
      </c>
      <c r="G887" t="s">
        <v>3575</v>
      </c>
      <c r="H887">
        <v>0</v>
      </c>
      <c r="I887">
        <v>0</v>
      </c>
      <c r="J887">
        <v>0</v>
      </c>
      <c r="K887" t="s">
        <v>3576</v>
      </c>
      <c r="Q887">
        <v>218</v>
      </c>
    </row>
    <row r="888" spans="1:17" x14ac:dyDescent="0.25">
      <c r="A888">
        <v>2673672</v>
      </c>
      <c r="B888" t="s">
        <v>3577</v>
      </c>
      <c r="C888" t="e">
        <f t="shared" si="24"/>
        <v>#NAME?</v>
      </c>
      <c r="D888" t="s">
        <v>3578</v>
      </c>
      <c r="E888">
        <v>4</v>
      </c>
      <c r="F888" s="1">
        <v>40744</v>
      </c>
      <c r="G888" t="s">
        <v>3579</v>
      </c>
      <c r="H888">
        <v>0</v>
      </c>
      <c r="I888">
        <v>0</v>
      </c>
      <c r="J888">
        <v>1</v>
      </c>
      <c r="K888" t="s">
        <v>3580</v>
      </c>
      <c r="Q888">
        <v>105</v>
      </c>
    </row>
    <row r="889" spans="1:17" x14ac:dyDescent="0.25">
      <c r="A889">
        <v>2673705</v>
      </c>
      <c r="B889" t="s">
        <v>3581</v>
      </c>
      <c r="C889" t="e">
        <f t="shared" si="24"/>
        <v>#NAME?</v>
      </c>
      <c r="D889" t="s">
        <v>3582</v>
      </c>
      <c r="E889">
        <v>4</v>
      </c>
      <c r="F889" s="1">
        <v>40863</v>
      </c>
      <c r="G889" t="s">
        <v>3583</v>
      </c>
      <c r="H889">
        <v>4</v>
      </c>
      <c r="I889">
        <v>0</v>
      </c>
      <c r="J889">
        <v>1</v>
      </c>
      <c r="K889" t="s">
        <v>3584</v>
      </c>
      <c r="Q889">
        <v>205</v>
      </c>
    </row>
    <row r="890" spans="1:17" x14ac:dyDescent="0.25">
      <c r="A890">
        <v>2673681</v>
      </c>
      <c r="B890" t="s">
        <v>3585</v>
      </c>
      <c r="C890" t="e">
        <f t="shared" si="24"/>
        <v>#NAME?</v>
      </c>
      <c r="D890" t="s">
        <v>3586</v>
      </c>
      <c r="E890">
        <v>2</v>
      </c>
      <c r="F890" s="1">
        <v>40929</v>
      </c>
      <c r="G890" t="s">
        <v>3587</v>
      </c>
      <c r="H890">
        <v>3</v>
      </c>
      <c r="I890">
        <v>0</v>
      </c>
      <c r="J890">
        <v>0</v>
      </c>
      <c r="K890" t="s">
        <v>3588</v>
      </c>
      <c r="Q890">
        <v>292</v>
      </c>
    </row>
    <row r="891" spans="1:17" x14ac:dyDescent="0.25">
      <c r="A891">
        <v>2673690</v>
      </c>
      <c r="B891" t="s">
        <v>3589</v>
      </c>
      <c r="C891" t="e">
        <f t="shared" si="24"/>
        <v>#NAME?</v>
      </c>
      <c r="D891" t="s">
        <v>3590</v>
      </c>
      <c r="E891">
        <v>3</v>
      </c>
      <c r="F891" s="1">
        <v>41171</v>
      </c>
      <c r="G891" t="s">
        <v>3591</v>
      </c>
      <c r="H891">
        <v>6</v>
      </c>
      <c r="I891">
        <v>0</v>
      </c>
      <c r="J891">
        <v>0</v>
      </c>
      <c r="K891" t="s">
        <v>3592</v>
      </c>
      <c r="Q891">
        <v>524</v>
      </c>
    </row>
    <row r="892" spans="1:17" x14ac:dyDescent="0.25">
      <c r="A892">
        <v>2987717</v>
      </c>
      <c r="B892" t="s">
        <v>3593</v>
      </c>
      <c r="C892" t="e">
        <f t="shared" ref="C892:C901" si="25">-EkcGnTwDJ3p3sYyQhUgJA</f>
        <v>#NAME?</v>
      </c>
      <c r="D892" t="s">
        <v>3594</v>
      </c>
      <c r="E892">
        <v>4</v>
      </c>
      <c r="F892" s="1">
        <v>42634</v>
      </c>
      <c r="G892" t="s">
        <v>3595</v>
      </c>
      <c r="H892">
        <v>0</v>
      </c>
      <c r="I892">
        <v>0</v>
      </c>
      <c r="J892">
        <v>0</v>
      </c>
      <c r="K892" t="s">
        <v>3596</v>
      </c>
      <c r="Q892">
        <v>40</v>
      </c>
    </row>
    <row r="893" spans="1:17" x14ac:dyDescent="0.25">
      <c r="A893">
        <v>2987684</v>
      </c>
      <c r="B893" t="s">
        <v>3597</v>
      </c>
      <c r="C893" t="e">
        <f t="shared" si="25"/>
        <v>#NAME?</v>
      </c>
      <c r="D893" t="s">
        <v>3598</v>
      </c>
      <c r="E893">
        <v>4</v>
      </c>
      <c r="F893" s="1">
        <v>42638</v>
      </c>
      <c r="G893" t="s">
        <v>3599</v>
      </c>
      <c r="H893">
        <v>0</v>
      </c>
      <c r="I893">
        <v>0</v>
      </c>
      <c r="J893">
        <v>0</v>
      </c>
      <c r="K893" t="s">
        <v>3600</v>
      </c>
      <c r="Q893">
        <v>37</v>
      </c>
    </row>
    <row r="894" spans="1:17" x14ac:dyDescent="0.25">
      <c r="A894">
        <v>2987723</v>
      </c>
      <c r="B894" t="s">
        <v>3601</v>
      </c>
      <c r="C894" t="e">
        <f t="shared" si="25"/>
        <v>#NAME?</v>
      </c>
      <c r="D894" t="s">
        <v>3602</v>
      </c>
      <c r="E894">
        <v>2</v>
      </c>
      <c r="F894" s="1">
        <v>42645</v>
      </c>
      <c r="G894" t="s">
        <v>3603</v>
      </c>
      <c r="H894">
        <v>1</v>
      </c>
      <c r="I894">
        <v>0</v>
      </c>
      <c r="J894">
        <v>0</v>
      </c>
      <c r="K894" t="s">
        <v>3604</v>
      </c>
      <c r="Q894">
        <v>62</v>
      </c>
    </row>
    <row r="895" spans="1:17" x14ac:dyDescent="0.25">
      <c r="A895">
        <v>2987694</v>
      </c>
      <c r="B895" t="s">
        <v>3605</v>
      </c>
      <c r="C895" t="e">
        <f t="shared" si="25"/>
        <v>#NAME?</v>
      </c>
      <c r="D895" t="s">
        <v>3606</v>
      </c>
      <c r="E895">
        <v>3</v>
      </c>
      <c r="F895" s="1">
        <v>42669</v>
      </c>
      <c r="G895" t="s">
        <v>3607</v>
      </c>
      <c r="H895">
        <v>0</v>
      </c>
      <c r="I895">
        <v>0</v>
      </c>
      <c r="J895">
        <v>0</v>
      </c>
      <c r="K895" t="s">
        <v>3608</v>
      </c>
      <c r="Q895">
        <v>146</v>
      </c>
    </row>
    <row r="896" spans="1:17" x14ac:dyDescent="0.25">
      <c r="A896">
        <v>2987702</v>
      </c>
      <c r="B896" t="s">
        <v>3609</v>
      </c>
      <c r="C896" t="e">
        <f t="shared" si="25"/>
        <v>#NAME?</v>
      </c>
      <c r="D896" t="s">
        <v>3610</v>
      </c>
      <c r="E896">
        <v>5</v>
      </c>
      <c r="F896" s="1">
        <v>42778</v>
      </c>
      <c r="G896" t="s">
        <v>3611</v>
      </c>
      <c r="H896">
        <v>0</v>
      </c>
      <c r="I896">
        <v>1</v>
      </c>
      <c r="J896">
        <v>1</v>
      </c>
      <c r="K896" t="s">
        <v>3612</v>
      </c>
      <c r="Q896">
        <v>40</v>
      </c>
    </row>
    <row r="897" spans="1:17" x14ac:dyDescent="0.25">
      <c r="A897">
        <v>2987701</v>
      </c>
      <c r="B897" t="s">
        <v>3613</v>
      </c>
      <c r="C897" t="e">
        <f t="shared" si="25"/>
        <v>#NAME?</v>
      </c>
      <c r="D897" t="s">
        <v>3614</v>
      </c>
      <c r="E897">
        <v>4</v>
      </c>
      <c r="F897" s="1">
        <v>42834</v>
      </c>
      <c r="G897" t="s">
        <v>3615</v>
      </c>
      <c r="H897">
        <v>1</v>
      </c>
      <c r="I897">
        <v>0</v>
      </c>
      <c r="J897">
        <v>1</v>
      </c>
      <c r="K897" t="s">
        <v>3616</v>
      </c>
      <c r="Q897">
        <v>83</v>
      </c>
    </row>
    <row r="898" spans="1:17" x14ac:dyDescent="0.25">
      <c r="A898">
        <v>2987686</v>
      </c>
      <c r="B898" t="s">
        <v>3617</v>
      </c>
      <c r="C898" t="e">
        <f t="shared" si="25"/>
        <v>#NAME?</v>
      </c>
      <c r="D898" t="s">
        <v>2600</v>
      </c>
      <c r="E898">
        <v>5</v>
      </c>
      <c r="F898" s="1">
        <v>42875</v>
      </c>
      <c r="G898" t="s">
        <v>3618</v>
      </c>
      <c r="H898">
        <v>1</v>
      </c>
      <c r="I898">
        <v>0</v>
      </c>
      <c r="J898">
        <v>1</v>
      </c>
      <c r="K898" t="s">
        <v>3619</v>
      </c>
      <c r="Q898">
        <v>81</v>
      </c>
    </row>
    <row r="899" spans="1:17" x14ac:dyDescent="0.25">
      <c r="A899">
        <v>2987711</v>
      </c>
      <c r="B899" t="s">
        <v>3620</v>
      </c>
      <c r="C899" t="e">
        <f t="shared" si="25"/>
        <v>#NAME?</v>
      </c>
      <c r="D899" t="s">
        <v>3621</v>
      </c>
      <c r="E899">
        <v>4</v>
      </c>
      <c r="F899" s="1">
        <v>43083</v>
      </c>
      <c r="G899" t="s">
        <v>3622</v>
      </c>
      <c r="H899">
        <v>0</v>
      </c>
      <c r="I899">
        <v>0</v>
      </c>
      <c r="J899">
        <v>0</v>
      </c>
      <c r="K899" t="s">
        <v>3623</v>
      </c>
      <c r="Q899">
        <v>48</v>
      </c>
    </row>
    <row r="900" spans="1:17" x14ac:dyDescent="0.25">
      <c r="A900">
        <v>2987710</v>
      </c>
      <c r="B900" t="s">
        <v>3624</v>
      </c>
      <c r="C900" t="e">
        <f t="shared" si="25"/>
        <v>#NAME?</v>
      </c>
      <c r="D900" t="s">
        <v>3625</v>
      </c>
      <c r="E900">
        <v>2</v>
      </c>
      <c r="F900" s="1">
        <v>43153</v>
      </c>
      <c r="G900" t="s">
        <v>3626</v>
      </c>
      <c r="H900">
        <v>1</v>
      </c>
      <c r="I900">
        <v>0</v>
      </c>
      <c r="J900">
        <v>1</v>
      </c>
      <c r="K900" t="s">
        <v>3627</v>
      </c>
      <c r="Q900">
        <v>58</v>
      </c>
    </row>
    <row r="901" spans="1:17" x14ac:dyDescent="0.25">
      <c r="A901">
        <v>2987695</v>
      </c>
      <c r="B901" t="s">
        <v>3628</v>
      </c>
      <c r="C901" t="e">
        <f t="shared" si="25"/>
        <v>#NAME?</v>
      </c>
      <c r="D901" t="s">
        <v>3629</v>
      </c>
      <c r="E901">
        <v>5</v>
      </c>
      <c r="F901" s="1">
        <v>43241</v>
      </c>
      <c r="G901" t="s">
        <v>3630</v>
      </c>
      <c r="H901">
        <v>0</v>
      </c>
      <c r="I901">
        <v>0</v>
      </c>
      <c r="J901">
        <v>0</v>
      </c>
      <c r="K901" t="s">
        <v>3631</v>
      </c>
      <c r="Q901">
        <v>25</v>
      </c>
    </row>
    <row r="902" spans="1:17" x14ac:dyDescent="0.25">
      <c r="A902">
        <v>4973523</v>
      </c>
      <c r="B902" t="s">
        <v>3632</v>
      </c>
      <c r="C902" t="e">
        <f t="shared" ref="C902:C911" si="26">-F9XyLN_0mqbA7LxEFO4UA</f>
        <v>#NAME?</v>
      </c>
      <c r="D902" t="s">
        <v>3633</v>
      </c>
      <c r="E902">
        <v>5</v>
      </c>
      <c r="F902" s="1">
        <v>41192</v>
      </c>
      <c r="G902" t="s">
        <v>3634</v>
      </c>
      <c r="H902">
        <v>5</v>
      </c>
      <c r="I902">
        <v>1</v>
      </c>
      <c r="J902">
        <v>0</v>
      </c>
      <c r="K902" t="s">
        <v>3635</v>
      </c>
      <c r="Q902">
        <v>335</v>
      </c>
    </row>
    <row r="903" spans="1:17" x14ac:dyDescent="0.25">
      <c r="A903">
        <v>4973542</v>
      </c>
      <c r="B903" t="s">
        <v>3636</v>
      </c>
      <c r="C903" t="e">
        <f t="shared" si="26"/>
        <v>#NAME?</v>
      </c>
      <c r="D903" t="s">
        <v>3637</v>
      </c>
      <c r="E903">
        <v>5</v>
      </c>
      <c r="F903" s="1">
        <v>41195</v>
      </c>
      <c r="G903" t="s">
        <v>3638</v>
      </c>
      <c r="H903">
        <v>0</v>
      </c>
      <c r="I903">
        <v>0</v>
      </c>
      <c r="J903">
        <v>2</v>
      </c>
      <c r="K903" t="s">
        <v>3639</v>
      </c>
      <c r="Q903">
        <v>54</v>
      </c>
    </row>
    <row r="904" spans="1:17" x14ac:dyDescent="0.25">
      <c r="A904">
        <v>4973730</v>
      </c>
      <c r="B904" t="s">
        <v>3640</v>
      </c>
      <c r="C904" t="e">
        <f t="shared" si="26"/>
        <v>#NAME?</v>
      </c>
      <c r="D904" t="s">
        <v>3641</v>
      </c>
      <c r="E904">
        <v>2</v>
      </c>
      <c r="F904" s="1">
        <v>41295</v>
      </c>
      <c r="G904" t="s">
        <v>3642</v>
      </c>
      <c r="H904">
        <v>2</v>
      </c>
      <c r="I904">
        <v>0</v>
      </c>
      <c r="J904">
        <v>2</v>
      </c>
      <c r="K904" t="s">
        <v>3643</v>
      </c>
      <c r="Q904">
        <v>283</v>
      </c>
    </row>
    <row r="905" spans="1:17" x14ac:dyDescent="0.25">
      <c r="A905">
        <v>4973513</v>
      </c>
      <c r="B905" t="s">
        <v>3644</v>
      </c>
      <c r="C905" t="e">
        <f t="shared" si="26"/>
        <v>#NAME?</v>
      </c>
      <c r="D905" t="s">
        <v>3645</v>
      </c>
      <c r="E905">
        <v>5</v>
      </c>
      <c r="F905" s="1">
        <v>41295</v>
      </c>
      <c r="G905" t="s">
        <v>3646</v>
      </c>
      <c r="H905">
        <v>0</v>
      </c>
      <c r="I905">
        <v>0</v>
      </c>
      <c r="J905">
        <v>0</v>
      </c>
      <c r="K905" t="s">
        <v>3647</v>
      </c>
      <c r="Q905">
        <v>412</v>
      </c>
    </row>
    <row r="906" spans="1:17" x14ac:dyDescent="0.25">
      <c r="A906">
        <v>4973525</v>
      </c>
      <c r="B906" t="s">
        <v>3648</v>
      </c>
      <c r="C906" t="e">
        <f t="shared" si="26"/>
        <v>#NAME?</v>
      </c>
      <c r="D906" t="s">
        <v>3649</v>
      </c>
      <c r="E906">
        <v>5</v>
      </c>
      <c r="F906" s="1">
        <v>42481</v>
      </c>
      <c r="G906" t="s">
        <v>3650</v>
      </c>
      <c r="H906">
        <v>1</v>
      </c>
      <c r="I906">
        <v>0</v>
      </c>
      <c r="J906">
        <v>0</v>
      </c>
      <c r="K906" t="s">
        <v>3651</v>
      </c>
      <c r="Q906">
        <v>144</v>
      </c>
    </row>
    <row r="907" spans="1:17" x14ac:dyDescent="0.25">
      <c r="A907">
        <v>4973516</v>
      </c>
      <c r="B907" t="s">
        <v>3652</v>
      </c>
      <c r="C907" t="e">
        <f t="shared" si="26"/>
        <v>#NAME?</v>
      </c>
      <c r="D907" t="s">
        <v>3653</v>
      </c>
      <c r="E907">
        <v>5</v>
      </c>
      <c r="F907" s="1">
        <v>42782</v>
      </c>
      <c r="G907" t="s">
        <v>3654</v>
      </c>
      <c r="H907">
        <v>0</v>
      </c>
      <c r="I907">
        <v>0</v>
      </c>
      <c r="J907">
        <v>0</v>
      </c>
      <c r="K907" t="s">
        <v>3655</v>
      </c>
      <c r="Q907">
        <v>211</v>
      </c>
    </row>
    <row r="908" spans="1:17" x14ac:dyDescent="0.25">
      <c r="A908">
        <v>4973540</v>
      </c>
      <c r="B908" t="s">
        <v>3656</v>
      </c>
      <c r="C908" t="e">
        <f t="shared" si="26"/>
        <v>#NAME?</v>
      </c>
      <c r="D908" t="s">
        <v>3657</v>
      </c>
      <c r="E908">
        <v>5</v>
      </c>
      <c r="F908" s="1">
        <v>42819</v>
      </c>
      <c r="G908" t="s">
        <v>3658</v>
      </c>
      <c r="H908">
        <v>1</v>
      </c>
      <c r="I908">
        <v>0</v>
      </c>
      <c r="J908">
        <v>0</v>
      </c>
      <c r="K908" t="s">
        <v>3659</v>
      </c>
      <c r="Q908">
        <v>183</v>
      </c>
    </row>
    <row r="909" spans="1:17" x14ac:dyDescent="0.25">
      <c r="A909">
        <v>4973519</v>
      </c>
      <c r="B909" t="s">
        <v>3660</v>
      </c>
      <c r="C909" t="e">
        <f t="shared" si="26"/>
        <v>#NAME?</v>
      </c>
      <c r="D909" t="s">
        <v>3661</v>
      </c>
      <c r="E909">
        <v>5</v>
      </c>
      <c r="F909" s="1">
        <v>43088</v>
      </c>
      <c r="G909" t="s">
        <v>3662</v>
      </c>
      <c r="H909">
        <v>3</v>
      </c>
      <c r="I909">
        <v>0</v>
      </c>
      <c r="J909">
        <v>0</v>
      </c>
      <c r="K909" t="s">
        <v>3663</v>
      </c>
      <c r="Q909">
        <v>382</v>
      </c>
    </row>
    <row r="910" spans="1:17" x14ac:dyDescent="0.25">
      <c r="A910">
        <v>4973533</v>
      </c>
      <c r="B910" t="s">
        <v>3664</v>
      </c>
      <c r="C910" t="e">
        <f t="shared" si="26"/>
        <v>#NAME?</v>
      </c>
      <c r="D910" t="s">
        <v>3665</v>
      </c>
      <c r="E910">
        <v>5</v>
      </c>
      <c r="F910" s="1">
        <v>43161</v>
      </c>
      <c r="G910" t="s">
        <v>3666</v>
      </c>
      <c r="H910">
        <v>1</v>
      </c>
      <c r="I910">
        <v>0</v>
      </c>
      <c r="J910">
        <v>0</v>
      </c>
      <c r="K910" t="s">
        <v>3667</v>
      </c>
      <c r="Q910">
        <v>109</v>
      </c>
    </row>
    <row r="911" spans="1:17" x14ac:dyDescent="0.25">
      <c r="A911">
        <v>4973548</v>
      </c>
      <c r="B911" t="s">
        <v>3668</v>
      </c>
      <c r="C911" t="e">
        <f t="shared" si="26"/>
        <v>#NAME?</v>
      </c>
      <c r="D911" t="s">
        <v>3669</v>
      </c>
      <c r="E911">
        <v>5</v>
      </c>
      <c r="F911" s="1">
        <v>43161</v>
      </c>
      <c r="G911" t="s">
        <v>3670</v>
      </c>
      <c r="H911">
        <v>2</v>
      </c>
      <c r="I911">
        <v>0</v>
      </c>
      <c r="J911">
        <v>0</v>
      </c>
      <c r="K911" t="s">
        <v>3671</v>
      </c>
      <c r="Q911">
        <v>227</v>
      </c>
    </row>
    <row r="912" spans="1:17" x14ac:dyDescent="0.25">
      <c r="A912">
        <v>5266668</v>
      </c>
      <c r="B912" t="s">
        <v>3672</v>
      </c>
      <c r="C912" t="e">
        <f t="shared" ref="C912:C921" si="27">-FFqZupwGHf-vrsUHMr_vw</f>
        <v>#NAME?</v>
      </c>
      <c r="D912" t="s">
        <v>3673</v>
      </c>
      <c r="E912">
        <v>2</v>
      </c>
      <c r="F912" s="1">
        <v>42500</v>
      </c>
      <c r="G912" t="s">
        <v>3674</v>
      </c>
      <c r="H912">
        <v>0</v>
      </c>
      <c r="I912">
        <v>0</v>
      </c>
      <c r="J912">
        <v>0</v>
      </c>
      <c r="K912" t="s">
        <v>3675</v>
      </c>
      <c r="Q912">
        <v>38</v>
      </c>
    </row>
    <row r="913" spans="1:17" x14ac:dyDescent="0.25">
      <c r="A913">
        <v>5266683</v>
      </c>
      <c r="B913" t="s">
        <v>3676</v>
      </c>
      <c r="C913" t="e">
        <f t="shared" si="27"/>
        <v>#NAME?</v>
      </c>
      <c r="D913" t="s">
        <v>3677</v>
      </c>
      <c r="E913">
        <v>3</v>
      </c>
      <c r="F913" s="1">
        <v>42564</v>
      </c>
      <c r="G913" t="s">
        <v>3678</v>
      </c>
      <c r="H913">
        <v>0</v>
      </c>
      <c r="I913">
        <v>0</v>
      </c>
      <c r="J913">
        <v>0</v>
      </c>
      <c r="K913" t="s">
        <v>3679</v>
      </c>
      <c r="Q913">
        <v>161</v>
      </c>
    </row>
    <row r="914" spans="1:17" x14ac:dyDescent="0.25">
      <c r="A914">
        <v>5266647</v>
      </c>
      <c r="B914" t="s">
        <v>3680</v>
      </c>
      <c r="C914" t="e">
        <f t="shared" si="27"/>
        <v>#NAME?</v>
      </c>
      <c r="D914" t="s">
        <v>3681</v>
      </c>
      <c r="E914">
        <v>4</v>
      </c>
      <c r="F914" s="1">
        <v>42599</v>
      </c>
      <c r="G914" t="s">
        <v>3682</v>
      </c>
      <c r="H914">
        <v>4</v>
      </c>
      <c r="I914">
        <v>1</v>
      </c>
      <c r="J914">
        <v>2</v>
      </c>
      <c r="K914" t="s">
        <v>3683</v>
      </c>
      <c r="Q914">
        <v>115</v>
      </c>
    </row>
    <row r="915" spans="1:17" x14ac:dyDescent="0.25">
      <c r="A915">
        <v>5266654</v>
      </c>
      <c r="B915" t="s">
        <v>3684</v>
      </c>
      <c r="C915" t="e">
        <f t="shared" si="27"/>
        <v>#NAME?</v>
      </c>
      <c r="D915" t="s">
        <v>3685</v>
      </c>
      <c r="E915">
        <v>4</v>
      </c>
      <c r="F915" s="1">
        <v>42601</v>
      </c>
      <c r="G915" t="s">
        <v>3686</v>
      </c>
      <c r="H915">
        <v>0</v>
      </c>
      <c r="I915">
        <v>1</v>
      </c>
      <c r="J915">
        <v>1</v>
      </c>
      <c r="K915" t="s">
        <v>3687</v>
      </c>
      <c r="Q915">
        <v>224</v>
      </c>
    </row>
    <row r="916" spans="1:17" x14ac:dyDescent="0.25">
      <c r="A916">
        <v>5266656</v>
      </c>
      <c r="B916" t="s">
        <v>3688</v>
      </c>
      <c r="C916" t="e">
        <f t="shared" si="27"/>
        <v>#NAME?</v>
      </c>
      <c r="D916" t="s">
        <v>3689</v>
      </c>
      <c r="E916">
        <v>4</v>
      </c>
      <c r="F916" s="1">
        <v>42622</v>
      </c>
      <c r="G916" t="s">
        <v>3690</v>
      </c>
      <c r="H916">
        <v>2</v>
      </c>
      <c r="I916">
        <v>0</v>
      </c>
      <c r="J916">
        <v>1</v>
      </c>
      <c r="K916" t="s">
        <v>3691</v>
      </c>
      <c r="Q916">
        <v>100</v>
      </c>
    </row>
    <row r="917" spans="1:17" x14ac:dyDescent="0.25">
      <c r="A917">
        <v>5266623</v>
      </c>
      <c r="B917" t="e">
        <f>-V1POe1FWWCfqbxHpLBOEQ</f>
        <v>#NAME?</v>
      </c>
      <c r="C917" t="e">
        <f t="shared" si="27"/>
        <v>#NAME?</v>
      </c>
      <c r="D917" t="s">
        <v>3692</v>
      </c>
      <c r="E917">
        <v>4</v>
      </c>
      <c r="F917" s="1">
        <v>42656</v>
      </c>
      <c r="G917" t="s">
        <v>3693</v>
      </c>
      <c r="H917">
        <v>2</v>
      </c>
      <c r="I917">
        <v>1</v>
      </c>
      <c r="J917">
        <v>1</v>
      </c>
      <c r="K917" t="s">
        <v>3694</v>
      </c>
      <c r="Q917">
        <v>81</v>
      </c>
    </row>
    <row r="918" spans="1:17" x14ac:dyDescent="0.25">
      <c r="A918">
        <v>5266648</v>
      </c>
      <c r="B918" t="s">
        <v>3695</v>
      </c>
      <c r="C918" t="e">
        <f t="shared" si="27"/>
        <v>#NAME?</v>
      </c>
      <c r="D918" t="s">
        <v>3696</v>
      </c>
      <c r="E918">
        <v>4</v>
      </c>
      <c r="F918" s="1">
        <v>42687</v>
      </c>
      <c r="G918" t="s">
        <v>3697</v>
      </c>
      <c r="H918">
        <v>2</v>
      </c>
      <c r="I918">
        <v>0</v>
      </c>
      <c r="J918">
        <v>1</v>
      </c>
      <c r="K918" t="s">
        <v>3698</v>
      </c>
      <c r="Q918">
        <v>350</v>
      </c>
    </row>
    <row r="919" spans="1:17" x14ac:dyDescent="0.25">
      <c r="A919">
        <v>5266614</v>
      </c>
      <c r="B919" t="s">
        <v>3699</v>
      </c>
      <c r="C919" t="e">
        <f t="shared" si="27"/>
        <v>#NAME?</v>
      </c>
      <c r="D919" t="s">
        <v>3700</v>
      </c>
      <c r="E919">
        <v>5</v>
      </c>
      <c r="F919" s="1">
        <v>42925</v>
      </c>
      <c r="G919" t="s">
        <v>3701</v>
      </c>
      <c r="H919">
        <v>1</v>
      </c>
      <c r="I919">
        <v>0</v>
      </c>
      <c r="J919">
        <v>1</v>
      </c>
      <c r="K919" t="s">
        <v>3702</v>
      </c>
      <c r="Q919">
        <v>112</v>
      </c>
    </row>
    <row r="920" spans="1:17" x14ac:dyDescent="0.25">
      <c r="A920">
        <v>5266673</v>
      </c>
      <c r="B920" t="s">
        <v>3703</v>
      </c>
      <c r="C920" t="e">
        <f t="shared" si="27"/>
        <v>#NAME?</v>
      </c>
      <c r="D920" t="s">
        <v>107</v>
      </c>
      <c r="E920">
        <v>4</v>
      </c>
      <c r="F920" s="1">
        <v>42926</v>
      </c>
      <c r="G920" t="s">
        <v>3704</v>
      </c>
      <c r="H920">
        <v>2</v>
      </c>
      <c r="I920">
        <v>0</v>
      </c>
      <c r="J920">
        <v>1</v>
      </c>
      <c r="K920" t="s">
        <v>3705</v>
      </c>
      <c r="Q920">
        <v>167</v>
      </c>
    </row>
    <row r="921" spans="1:17" x14ac:dyDescent="0.25">
      <c r="A921">
        <v>5266657</v>
      </c>
      <c r="B921" t="s">
        <v>3706</v>
      </c>
      <c r="C921" t="e">
        <f t="shared" si="27"/>
        <v>#NAME?</v>
      </c>
      <c r="D921" t="s">
        <v>3707</v>
      </c>
      <c r="E921">
        <v>4</v>
      </c>
      <c r="F921" s="1">
        <v>42931</v>
      </c>
      <c r="G921" t="s">
        <v>3708</v>
      </c>
      <c r="H921">
        <v>3</v>
      </c>
      <c r="I921">
        <v>0</v>
      </c>
      <c r="J921">
        <v>2</v>
      </c>
      <c r="K921" t="s">
        <v>3709</v>
      </c>
      <c r="Q921">
        <v>163</v>
      </c>
    </row>
    <row r="922" spans="1:17" x14ac:dyDescent="0.25">
      <c r="A922">
        <v>1560302</v>
      </c>
      <c r="B922" t="s">
        <v>3710</v>
      </c>
      <c r="C922" t="e">
        <f t="shared" ref="C922:C931" si="28">-FZBTkAZEXoP7CYvRV2ZwQ</f>
        <v>#NAME?</v>
      </c>
      <c r="D922" t="s">
        <v>3711</v>
      </c>
      <c r="E922">
        <v>5</v>
      </c>
      <c r="F922" s="1">
        <v>42253</v>
      </c>
      <c r="G922" t="s">
        <v>3712</v>
      </c>
      <c r="H922">
        <v>7</v>
      </c>
      <c r="I922">
        <v>2</v>
      </c>
      <c r="J922">
        <v>7</v>
      </c>
      <c r="K922" t="s">
        <v>3713</v>
      </c>
      <c r="Q922">
        <v>68</v>
      </c>
    </row>
    <row r="923" spans="1:17" x14ac:dyDescent="0.25">
      <c r="A923">
        <v>1560316</v>
      </c>
      <c r="B923" t="s">
        <v>3714</v>
      </c>
      <c r="C923" t="e">
        <f t="shared" si="28"/>
        <v>#NAME?</v>
      </c>
      <c r="D923" t="s">
        <v>3715</v>
      </c>
      <c r="E923">
        <v>5</v>
      </c>
      <c r="F923" s="1">
        <v>42253</v>
      </c>
      <c r="G923" t="s">
        <v>3716</v>
      </c>
      <c r="H923">
        <v>7</v>
      </c>
      <c r="I923">
        <v>3</v>
      </c>
      <c r="J923">
        <v>5</v>
      </c>
      <c r="K923" t="s">
        <v>3717</v>
      </c>
      <c r="Q923">
        <v>100</v>
      </c>
    </row>
    <row r="924" spans="1:17" x14ac:dyDescent="0.25">
      <c r="A924">
        <v>1560322</v>
      </c>
      <c r="B924" t="s">
        <v>3718</v>
      </c>
      <c r="C924" t="e">
        <f t="shared" si="28"/>
        <v>#NAME?</v>
      </c>
      <c r="D924" t="s">
        <v>856</v>
      </c>
      <c r="E924">
        <v>5</v>
      </c>
      <c r="F924" s="1">
        <v>42315</v>
      </c>
      <c r="G924" t="s">
        <v>3719</v>
      </c>
      <c r="H924">
        <v>13</v>
      </c>
      <c r="I924">
        <v>6</v>
      </c>
      <c r="J924">
        <v>12</v>
      </c>
      <c r="K924" t="s">
        <v>3720</v>
      </c>
      <c r="Q924">
        <v>202</v>
      </c>
    </row>
    <row r="925" spans="1:17" x14ac:dyDescent="0.25">
      <c r="A925">
        <v>1560309</v>
      </c>
      <c r="B925" t="s">
        <v>3721</v>
      </c>
      <c r="C925" t="e">
        <f t="shared" si="28"/>
        <v>#NAME?</v>
      </c>
      <c r="D925" t="s">
        <v>3722</v>
      </c>
      <c r="E925">
        <v>5</v>
      </c>
      <c r="F925" s="1">
        <v>42406</v>
      </c>
      <c r="G925" t="s">
        <v>3723</v>
      </c>
      <c r="H925">
        <v>7</v>
      </c>
      <c r="I925">
        <v>4</v>
      </c>
      <c r="J925">
        <v>6</v>
      </c>
      <c r="K925" t="s">
        <v>3724</v>
      </c>
      <c r="Q925">
        <v>106</v>
      </c>
    </row>
    <row r="926" spans="1:17" x14ac:dyDescent="0.25">
      <c r="A926">
        <v>1560329</v>
      </c>
      <c r="B926" t="s">
        <v>3725</v>
      </c>
      <c r="C926" t="e">
        <f t="shared" si="28"/>
        <v>#NAME?</v>
      </c>
      <c r="D926" t="s">
        <v>3726</v>
      </c>
      <c r="E926">
        <v>5</v>
      </c>
      <c r="F926" s="1">
        <v>42407</v>
      </c>
      <c r="G926" t="s">
        <v>3727</v>
      </c>
      <c r="H926">
        <v>8</v>
      </c>
      <c r="I926">
        <v>3</v>
      </c>
      <c r="J926">
        <v>5</v>
      </c>
      <c r="K926" t="s">
        <v>3728</v>
      </c>
      <c r="Q926">
        <v>109</v>
      </c>
    </row>
    <row r="927" spans="1:17" x14ac:dyDescent="0.25">
      <c r="A927">
        <v>1560327</v>
      </c>
      <c r="B927" t="s">
        <v>3729</v>
      </c>
      <c r="C927" t="e">
        <f t="shared" si="28"/>
        <v>#NAME?</v>
      </c>
      <c r="D927" t="s">
        <v>127</v>
      </c>
      <c r="E927">
        <v>5</v>
      </c>
      <c r="F927" s="1">
        <v>42425</v>
      </c>
      <c r="G927" t="s">
        <v>3730</v>
      </c>
      <c r="H927">
        <v>9</v>
      </c>
      <c r="I927">
        <v>5</v>
      </c>
      <c r="J927">
        <v>7</v>
      </c>
      <c r="K927" t="s">
        <v>3731</v>
      </c>
      <c r="Q927">
        <v>97</v>
      </c>
    </row>
    <row r="928" spans="1:17" x14ac:dyDescent="0.25">
      <c r="A928">
        <v>1560325</v>
      </c>
      <c r="B928" t="s">
        <v>3732</v>
      </c>
      <c r="C928" t="e">
        <f t="shared" si="28"/>
        <v>#NAME?</v>
      </c>
      <c r="D928" t="s">
        <v>3733</v>
      </c>
      <c r="E928">
        <v>3</v>
      </c>
      <c r="F928" s="1">
        <v>42573</v>
      </c>
      <c r="G928" t="s">
        <v>3734</v>
      </c>
      <c r="H928">
        <v>19</v>
      </c>
      <c r="I928">
        <v>7</v>
      </c>
      <c r="J928">
        <v>15</v>
      </c>
      <c r="K928" t="s">
        <v>3735</v>
      </c>
      <c r="Q928">
        <v>184</v>
      </c>
    </row>
    <row r="929" spans="1:17" x14ac:dyDescent="0.25">
      <c r="A929">
        <v>1560312</v>
      </c>
      <c r="B929" t="s">
        <v>3736</v>
      </c>
      <c r="C929" t="e">
        <f t="shared" si="28"/>
        <v>#NAME?</v>
      </c>
      <c r="D929" t="s">
        <v>3737</v>
      </c>
      <c r="E929">
        <v>5</v>
      </c>
      <c r="F929" s="1">
        <v>42882</v>
      </c>
      <c r="G929" t="s">
        <v>3738</v>
      </c>
      <c r="H929">
        <v>22</v>
      </c>
      <c r="I929">
        <v>14</v>
      </c>
      <c r="J929">
        <v>21</v>
      </c>
      <c r="K929" t="s">
        <v>3739</v>
      </c>
      <c r="Q929">
        <v>215</v>
      </c>
    </row>
    <row r="930" spans="1:17" x14ac:dyDescent="0.25">
      <c r="A930">
        <v>1560297</v>
      </c>
      <c r="B930" t="s">
        <v>3740</v>
      </c>
      <c r="C930" t="e">
        <f t="shared" si="28"/>
        <v>#NAME?</v>
      </c>
      <c r="D930" t="s">
        <v>3741</v>
      </c>
      <c r="E930">
        <v>4</v>
      </c>
      <c r="F930" s="1">
        <v>43060</v>
      </c>
      <c r="G930" t="s">
        <v>3742</v>
      </c>
      <c r="H930">
        <v>28</v>
      </c>
      <c r="I930">
        <v>15</v>
      </c>
      <c r="J930">
        <v>23</v>
      </c>
      <c r="K930" t="s">
        <v>3743</v>
      </c>
      <c r="Q930">
        <v>96</v>
      </c>
    </row>
    <row r="931" spans="1:17" x14ac:dyDescent="0.25">
      <c r="A931">
        <v>1560321</v>
      </c>
      <c r="B931" t="s">
        <v>3744</v>
      </c>
      <c r="C931" t="e">
        <f t="shared" si="28"/>
        <v>#NAME?</v>
      </c>
      <c r="D931" t="s">
        <v>3745</v>
      </c>
      <c r="E931">
        <v>5</v>
      </c>
      <c r="F931" s="1">
        <v>43117</v>
      </c>
      <c r="G931" t="s">
        <v>3746</v>
      </c>
      <c r="H931">
        <v>22</v>
      </c>
      <c r="I931">
        <v>9</v>
      </c>
      <c r="J931">
        <v>16</v>
      </c>
      <c r="K931" t="s">
        <v>3747</v>
      </c>
      <c r="Q931">
        <v>201</v>
      </c>
    </row>
    <row r="932" spans="1:17" x14ac:dyDescent="0.25">
      <c r="A932">
        <v>4092807</v>
      </c>
      <c r="B932" t="s">
        <v>3748</v>
      </c>
      <c r="C932" t="e">
        <f t="shared" ref="C932:C941" si="29">-Fy91nyOFqPv9M_MaZ4W2g</f>
        <v>#NAME?</v>
      </c>
      <c r="D932" t="s">
        <v>3749</v>
      </c>
      <c r="E932">
        <v>4</v>
      </c>
      <c r="F932" s="1">
        <v>39494</v>
      </c>
      <c r="G932" t="s">
        <v>3750</v>
      </c>
      <c r="H932">
        <v>3</v>
      </c>
      <c r="I932">
        <v>3</v>
      </c>
      <c r="J932">
        <v>3</v>
      </c>
      <c r="K932" t="s">
        <v>3751</v>
      </c>
      <c r="Q932">
        <v>520</v>
      </c>
    </row>
    <row r="933" spans="1:17" x14ac:dyDescent="0.25">
      <c r="A933">
        <v>4092732</v>
      </c>
      <c r="B933" t="s">
        <v>3752</v>
      </c>
      <c r="C933" t="e">
        <f t="shared" si="29"/>
        <v>#NAME?</v>
      </c>
      <c r="D933" t="s">
        <v>3753</v>
      </c>
      <c r="E933">
        <v>4</v>
      </c>
      <c r="F933" s="1">
        <v>39659</v>
      </c>
      <c r="G933" t="s">
        <v>3754</v>
      </c>
      <c r="H933">
        <v>4</v>
      </c>
      <c r="I933">
        <v>1</v>
      </c>
      <c r="J933">
        <v>3</v>
      </c>
      <c r="K933" t="s">
        <v>3755</v>
      </c>
      <c r="Q933">
        <v>148</v>
      </c>
    </row>
    <row r="934" spans="1:17" x14ac:dyDescent="0.25">
      <c r="A934">
        <v>4092741</v>
      </c>
      <c r="B934" t="s">
        <v>3756</v>
      </c>
      <c r="C934" t="e">
        <f t="shared" si="29"/>
        <v>#NAME?</v>
      </c>
      <c r="D934" t="s">
        <v>3757</v>
      </c>
      <c r="E934">
        <v>4</v>
      </c>
      <c r="F934" s="1">
        <v>39829</v>
      </c>
      <c r="G934" t="s">
        <v>3758</v>
      </c>
      <c r="H934">
        <v>11</v>
      </c>
      <c r="I934">
        <v>2</v>
      </c>
      <c r="J934">
        <v>9</v>
      </c>
      <c r="K934" t="s">
        <v>3759</v>
      </c>
      <c r="Q934">
        <v>274</v>
      </c>
    </row>
    <row r="935" spans="1:17" x14ac:dyDescent="0.25">
      <c r="A935">
        <v>4092784</v>
      </c>
      <c r="B935" t="s">
        <v>3760</v>
      </c>
      <c r="C935" t="e">
        <f t="shared" si="29"/>
        <v>#NAME?</v>
      </c>
      <c r="D935" t="s">
        <v>3761</v>
      </c>
      <c r="E935">
        <v>5</v>
      </c>
      <c r="F935" s="1">
        <v>40023</v>
      </c>
      <c r="G935" t="s">
        <v>3762</v>
      </c>
      <c r="H935">
        <v>5</v>
      </c>
      <c r="I935">
        <v>1</v>
      </c>
      <c r="J935">
        <v>3</v>
      </c>
      <c r="K935" t="s">
        <v>3763</v>
      </c>
      <c r="Q935">
        <v>62</v>
      </c>
    </row>
    <row r="936" spans="1:17" x14ac:dyDescent="0.25">
      <c r="A936">
        <v>4092819</v>
      </c>
      <c r="B936" t="s">
        <v>3764</v>
      </c>
      <c r="C936" t="e">
        <f t="shared" si="29"/>
        <v>#NAME?</v>
      </c>
      <c r="D936" t="s">
        <v>3765</v>
      </c>
      <c r="E936">
        <v>2</v>
      </c>
      <c r="F936" s="1">
        <v>40313</v>
      </c>
      <c r="G936" t="s">
        <v>3766</v>
      </c>
      <c r="H936">
        <v>1</v>
      </c>
      <c r="I936">
        <v>0</v>
      </c>
      <c r="J936">
        <v>0</v>
      </c>
      <c r="K936" t="s">
        <v>3767</v>
      </c>
      <c r="Q936">
        <v>66</v>
      </c>
    </row>
    <row r="937" spans="1:17" x14ac:dyDescent="0.25">
      <c r="A937">
        <v>4092843</v>
      </c>
      <c r="B937" t="s">
        <v>3768</v>
      </c>
      <c r="C937" t="e">
        <f t="shared" si="29"/>
        <v>#NAME?</v>
      </c>
      <c r="D937" t="s">
        <v>3769</v>
      </c>
      <c r="E937">
        <v>5</v>
      </c>
      <c r="F937" s="1">
        <v>40393</v>
      </c>
      <c r="G937" t="s">
        <v>3770</v>
      </c>
      <c r="H937">
        <v>5</v>
      </c>
      <c r="I937">
        <v>0</v>
      </c>
      <c r="J937">
        <v>3</v>
      </c>
      <c r="K937" t="s">
        <v>3771</v>
      </c>
      <c r="Q937">
        <v>140</v>
      </c>
    </row>
    <row r="938" spans="1:17" x14ac:dyDescent="0.25">
      <c r="A938">
        <v>4092777</v>
      </c>
      <c r="B938" t="s">
        <v>3772</v>
      </c>
      <c r="C938" t="e">
        <f t="shared" si="29"/>
        <v>#NAME?</v>
      </c>
      <c r="D938" t="s">
        <v>3773</v>
      </c>
      <c r="E938">
        <v>5</v>
      </c>
      <c r="F938" s="1">
        <v>40574</v>
      </c>
      <c r="G938" t="s">
        <v>3774</v>
      </c>
      <c r="H938">
        <v>9</v>
      </c>
      <c r="I938">
        <v>5</v>
      </c>
      <c r="J938">
        <v>5</v>
      </c>
      <c r="K938" t="s">
        <v>3775</v>
      </c>
      <c r="Q938">
        <v>305</v>
      </c>
    </row>
    <row r="939" spans="1:17" x14ac:dyDescent="0.25">
      <c r="A939">
        <v>4092834</v>
      </c>
      <c r="B939" t="s">
        <v>3776</v>
      </c>
      <c r="C939" t="e">
        <f t="shared" si="29"/>
        <v>#NAME?</v>
      </c>
      <c r="D939" t="s">
        <v>3777</v>
      </c>
      <c r="E939">
        <v>5</v>
      </c>
      <c r="F939" s="1">
        <v>40784</v>
      </c>
      <c r="G939" t="s">
        <v>3778</v>
      </c>
      <c r="H939">
        <v>2</v>
      </c>
      <c r="I939">
        <v>0</v>
      </c>
      <c r="J939">
        <v>0</v>
      </c>
      <c r="K939" t="s">
        <v>3779</v>
      </c>
      <c r="Q939">
        <v>121</v>
      </c>
    </row>
    <row r="940" spans="1:17" x14ac:dyDescent="0.25">
      <c r="A940">
        <v>4092752</v>
      </c>
      <c r="B940" t="s">
        <v>3780</v>
      </c>
      <c r="C940" t="e">
        <f t="shared" si="29"/>
        <v>#NAME?</v>
      </c>
      <c r="D940" t="s">
        <v>3781</v>
      </c>
      <c r="E940">
        <v>5</v>
      </c>
      <c r="F940" s="1">
        <v>41041</v>
      </c>
      <c r="G940" t="s">
        <v>3782</v>
      </c>
      <c r="H940">
        <v>1</v>
      </c>
      <c r="I940">
        <v>0</v>
      </c>
      <c r="J940">
        <v>0</v>
      </c>
      <c r="K940" t="s">
        <v>3783</v>
      </c>
      <c r="Q940">
        <v>340</v>
      </c>
    </row>
    <row r="941" spans="1:17" x14ac:dyDescent="0.25">
      <c r="A941">
        <v>4092780</v>
      </c>
      <c r="B941" t="s">
        <v>3784</v>
      </c>
      <c r="C941" t="e">
        <f t="shared" si="29"/>
        <v>#NAME?</v>
      </c>
      <c r="D941" t="s">
        <v>246</v>
      </c>
      <c r="E941">
        <v>5</v>
      </c>
      <c r="F941" s="1">
        <v>41316</v>
      </c>
      <c r="G941" t="s">
        <v>3785</v>
      </c>
      <c r="H941">
        <v>8</v>
      </c>
      <c r="I941">
        <v>0</v>
      </c>
      <c r="J941">
        <v>7</v>
      </c>
      <c r="K941" t="s">
        <v>3786</v>
      </c>
      <c r="Q941">
        <v>138</v>
      </c>
    </row>
    <row r="942" spans="1:17" x14ac:dyDescent="0.25">
      <c r="A942">
        <v>4455162</v>
      </c>
      <c r="B942" t="s">
        <v>3787</v>
      </c>
      <c r="C942" t="e">
        <f t="shared" ref="C942:C951" si="30">-GD0XVUKRj96vf6TP68Evw</f>
        <v>#NAME?</v>
      </c>
      <c r="D942" t="s">
        <v>3788</v>
      </c>
      <c r="E942">
        <v>3</v>
      </c>
      <c r="F942" s="1">
        <v>42801</v>
      </c>
      <c r="G942" t="s">
        <v>3789</v>
      </c>
      <c r="H942">
        <v>1</v>
      </c>
      <c r="I942">
        <v>0</v>
      </c>
      <c r="J942">
        <v>0</v>
      </c>
      <c r="K942" t="s">
        <v>3790</v>
      </c>
      <c r="Q942">
        <v>111</v>
      </c>
    </row>
    <row r="943" spans="1:17" x14ac:dyDescent="0.25">
      <c r="A943">
        <v>4455146</v>
      </c>
      <c r="B943" t="s">
        <v>3791</v>
      </c>
      <c r="C943" t="e">
        <f t="shared" si="30"/>
        <v>#NAME?</v>
      </c>
      <c r="D943" t="e">
        <f>-pV9kWNoA9vyHfM_auYecA</f>
        <v>#NAME?</v>
      </c>
      <c r="E943">
        <v>3</v>
      </c>
      <c r="F943" s="1">
        <v>42801</v>
      </c>
      <c r="G943" t="s">
        <v>3792</v>
      </c>
      <c r="H943">
        <v>0</v>
      </c>
      <c r="I943">
        <v>0</v>
      </c>
      <c r="J943">
        <v>1</v>
      </c>
      <c r="K943" t="s">
        <v>3793</v>
      </c>
      <c r="Q943">
        <v>96</v>
      </c>
    </row>
    <row r="944" spans="1:17" x14ac:dyDescent="0.25">
      <c r="A944">
        <v>4455148</v>
      </c>
      <c r="B944" t="s">
        <v>3794</v>
      </c>
      <c r="C944" t="e">
        <f t="shared" si="30"/>
        <v>#NAME?</v>
      </c>
      <c r="D944" t="s">
        <v>3795</v>
      </c>
      <c r="E944">
        <v>2</v>
      </c>
      <c r="F944" s="1">
        <v>42827</v>
      </c>
      <c r="G944" t="s">
        <v>3796</v>
      </c>
      <c r="H944">
        <v>1</v>
      </c>
      <c r="I944">
        <v>0</v>
      </c>
      <c r="J944">
        <v>0</v>
      </c>
      <c r="K944" t="s">
        <v>3797</v>
      </c>
      <c r="Q944">
        <v>207</v>
      </c>
    </row>
    <row r="945" spans="1:17" x14ac:dyDescent="0.25">
      <c r="A945">
        <v>4455138</v>
      </c>
      <c r="B945" t="s">
        <v>3798</v>
      </c>
      <c r="C945" t="e">
        <f t="shared" si="30"/>
        <v>#NAME?</v>
      </c>
      <c r="D945" t="s">
        <v>3799</v>
      </c>
      <c r="E945">
        <v>1</v>
      </c>
      <c r="F945" s="1">
        <v>42854</v>
      </c>
      <c r="G945" t="s">
        <v>3800</v>
      </c>
      <c r="H945">
        <v>3</v>
      </c>
      <c r="I945">
        <v>0</v>
      </c>
      <c r="J945">
        <v>0</v>
      </c>
      <c r="K945" t="s">
        <v>3801</v>
      </c>
      <c r="Q945">
        <v>36</v>
      </c>
    </row>
    <row r="946" spans="1:17" x14ac:dyDescent="0.25">
      <c r="A946">
        <v>4455143</v>
      </c>
      <c r="B946" t="s">
        <v>3802</v>
      </c>
      <c r="C946" t="e">
        <f t="shared" si="30"/>
        <v>#NAME?</v>
      </c>
      <c r="D946" t="s">
        <v>3803</v>
      </c>
      <c r="E946">
        <v>3</v>
      </c>
      <c r="F946" s="1">
        <v>42861</v>
      </c>
      <c r="G946" t="s">
        <v>3804</v>
      </c>
      <c r="H946">
        <v>0</v>
      </c>
      <c r="I946">
        <v>0</v>
      </c>
      <c r="J946">
        <v>0</v>
      </c>
      <c r="K946" t="s">
        <v>3805</v>
      </c>
      <c r="Q946">
        <v>116</v>
      </c>
    </row>
    <row r="947" spans="1:17" x14ac:dyDescent="0.25">
      <c r="A947">
        <v>4455152</v>
      </c>
      <c r="B947" t="s">
        <v>3806</v>
      </c>
      <c r="C947" t="e">
        <f t="shared" si="30"/>
        <v>#NAME?</v>
      </c>
      <c r="D947" t="s">
        <v>3807</v>
      </c>
      <c r="E947">
        <v>4</v>
      </c>
      <c r="F947" s="1">
        <v>42869</v>
      </c>
      <c r="G947" t="s">
        <v>3808</v>
      </c>
      <c r="H947">
        <v>1</v>
      </c>
      <c r="I947">
        <v>1</v>
      </c>
      <c r="J947">
        <v>0</v>
      </c>
      <c r="K947" t="s">
        <v>3809</v>
      </c>
      <c r="Q947">
        <v>93</v>
      </c>
    </row>
    <row r="948" spans="1:17" x14ac:dyDescent="0.25">
      <c r="A948">
        <v>4455145</v>
      </c>
      <c r="B948" t="s">
        <v>3810</v>
      </c>
      <c r="C948" t="e">
        <f t="shared" si="30"/>
        <v>#NAME?</v>
      </c>
      <c r="D948" t="s">
        <v>3811</v>
      </c>
      <c r="E948">
        <v>3</v>
      </c>
      <c r="F948" s="1">
        <v>42875</v>
      </c>
      <c r="G948" t="s">
        <v>3812</v>
      </c>
      <c r="H948">
        <v>0</v>
      </c>
      <c r="I948">
        <v>1</v>
      </c>
      <c r="J948">
        <v>0</v>
      </c>
      <c r="K948" t="s">
        <v>3813</v>
      </c>
      <c r="Q948">
        <v>123</v>
      </c>
    </row>
    <row r="949" spans="1:17" x14ac:dyDescent="0.25">
      <c r="A949">
        <v>4455153</v>
      </c>
      <c r="B949" t="s">
        <v>3814</v>
      </c>
      <c r="C949" t="e">
        <f t="shared" si="30"/>
        <v>#NAME?</v>
      </c>
      <c r="D949" t="s">
        <v>3815</v>
      </c>
      <c r="E949">
        <v>4</v>
      </c>
      <c r="F949" s="1">
        <v>42896</v>
      </c>
      <c r="G949" t="s">
        <v>3816</v>
      </c>
      <c r="H949">
        <v>0</v>
      </c>
      <c r="I949">
        <v>0</v>
      </c>
      <c r="J949">
        <v>0</v>
      </c>
      <c r="K949" t="s">
        <v>3817</v>
      </c>
      <c r="Q949">
        <v>237</v>
      </c>
    </row>
    <row r="950" spans="1:17" x14ac:dyDescent="0.25">
      <c r="A950">
        <v>4455171</v>
      </c>
      <c r="B950" t="s">
        <v>3818</v>
      </c>
      <c r="C950" t="e">
        <f t="shared" si="30"/>
        <v>#NAME?</v>
      </c>
      <c r="D950" t="s">
        <v>3819</v>
      </c>
      <c r="E950">
        <v>3</v>
      </c>
      <c r="F950" s="1">
        <v>42994</v>
      </c>
      <c r="G950" t="s">
        <v>3820</v>
      </c>
      <c r="H950">
        <v>0</v>
      </c>
      <c r="I950">
        <v>0</v>
      </c>
      <c r="J950">
        <v>0</v>
      </c>
      <c r="K950" t="s">
        <v>3821</v>
      </c>
      <c r="Q950">
        <v>119</v>
      </c>
    </row>
    <row r="951" spans="1:17" x14ac:dyDescent="0.25">
      <c r="A951">
        <v>4455165</v>
      </c>
      <c r="B951" t="s">
        <v>3822</v>
      </c>
      <c r="C951" t="e">
        <f t="shared" si="30"/>
        <v>#NAME?</v>
      </c>
      <c r="D951" t="s">
        <v>3823</v>
      </c>
      <c r="E951">
        <v>4</v>
      </c>
      <c r="F951" s="1">
        <v>43019</v>
      </c>
      <c r="G951" t="s">
        <v>3824</v>
      </c>
      <c r="H951">
        <v>1</v>
      </c>
      <c r="I951">
        <v>0</v>
      </c>
      <c r="J951">
        <v>0</v>
      </c>
      <c r="K951" t="s">
        <v>3825</v>
      </c>
      <c r="Q951">
        <v>156</v>
      </c>
    </row>
    <row r="952" spans="1:17" x14ac:dyDescent="0.25">
      <c r="A952">
        <v>2288586</v>
      </c>
      <c r="B952" t="s">
        <v>3826</v>
      </c>
      <c r="C952" t="e">
        <f t="shared" ref="C952:C961" si="31">-HAHTQeOzHX5TCDb7qs9Yw</f>
        <v>#NAME?</v>
      </c>
      <c r="D952" t="s">
        <v>3827</v>
      </c>
      <c r="E952">
        <v>4</v>
      </c>
      <c r="F952" s="1">
        <v>40476</v>
      </c>
      <c r="G952" t="s">
        <v>3828</v>
      </c>
      <c r="H952">
        <v>1</v>
      </c>
      <c r="I952">
        <v>0</v>
      </c>
      <c r="J952">
        <v>1</v>
      </c>
      <c r="K952" t="s">
        <v>3829</v>
      </c>
      <c r="Q952">
        <v>185</v>
      </c>
    </row>
    <row r="953" spans="1:17" x14ac:dyDescent="0.25">
      <c r="A953">
        <v>2288594</v>
      </c>
      <c r="B953" t="s">
        <v>3830</v>
      </c>
      <c r="C953" t="e">
        <f t="shared" si="31"/>
        <v>#NAME?</v>
      </c>
      <c r="D953" t="s">
        <v>3831</v>
      </c>
      <c r="E953">
        <v>5</v>
      </c>
      <c r="F953" s="1">
        <v>40591</v>
      </c>
      <c r="G953" t="s">
        <v>3832</v>
      </c>
      <c r="H953">
        <v>1</v>
      </c>
      <c r="I953">
        <v>0</v>
      </c>
      <c r="J953">
        <v>1</v>
      </c>
      <c r="K953" t="s">
        <v>3833</v>
      </c>
      <c r="Q953">
        <v>129</v>
      </c>
    </row>
    <row r="954" spans="1:17" x14ac:dyDescent="0.25">
      <c r="A954">
        <v>2288572</v>
      </c>
      <c r="B954" t="s">
        <v>3834</v>
      </c>
      <c r="C954" t="e">
        <f t="shared" si="31"/>
        <v>#NAME?</v>
      </c>
      <c r="D954" t="s">
        <v>3835</v>
      </c>
      <c r="E954">
        <v>5</v>
      </c>
      <c r="F954" s="1">
        <v>40814</v>
      </c>
      <c r="G954" t="s">
        <v>3836</v>
      </c>
      <c r="H954">
        <v>0</v>
      </c>
      <c r="I954">
        <v>0</v>
      </c>
      <c r="J954">
        <v>0</v>
      </c>
      <c r="K954" t="s">
        <v>3837</v>
      </c>
      <c r="Q954">
        <v>218</v>
      </c>
    </row>
    <row r="955" spans="1:17" x14ac:dyDescent="0.25">
      <c r="A955">
        <v>2288610</v>
      </c>
      <c r="B955" t="s">
        <v>3838</v>
      </c>
      <c r="C955" t="e">
        <f t="shared" si="31"/>
        <v>#NAME?</v>
      </c>
      <c r="D955" t="s">
        <v>3839</v>
      </c>
      <c r="E955">
        <v>5</v>
      </c>
      <c r="F955" s="1">
        <v>40916</v>
      </c>
      <c r="G955" t="s">
        <v>3840</v>
      </c>
      <c r="H955">
        <v>3</v>
      </c>
      <c r="I955">
        <v>1</v>
      </c>
      <c r="J955">
        <v>5</v>
      </c>
      <c r="K955" t="s">
        <v>3841</v>
      </c>
      <c r="Q955">
        <v>128</v>
      </c>
    </row>
    <row r="956" spans="1:17" x14ac:dyDescent="0.25">
      <c r="A956">
        <v>2288597</v>
      </c>
      <c r="B956" t="s">
        <v>3842</v>
      </c>
      <c r="C956" t="e">
        <f t="shared" si="31"/>
        <v>#NAME?</v>
      </c>
      <c r="D956" t="s">
        <v>3843</v>
      </c>
      <c r="E956">
        <v>3</v>
      </c>
      <c r="F956" s="1">
        <v>40937</v>
      </c>
      <c r="G956" t="s">
        <v>3844</v>
      </c>
      <c r="H956">
        <v>4</v>
      </c>
      <c r="I956">
        <v>5</v>
      </c>
      <c r="J956">
        <v>4</v>
      </c>
      <c r="K956" t="s">
        <v>3845</v>
      </c>
      <c r="Q956">
        <v>130</v>
      </c>
    </row>
    <row r="957" spans="1:17" x14ac:dyDescent="0.25">
      <c r="A957">
        <v>2288589</v>
      </c>
      <c r="B957" t="s">
        <v>3846</v>
      </c>
      <c r="C957" t="e">
        <f t="shared" si="31"/>
        <v>#NAME?</v>
      </c>
      <c r="D957" t="s">
        <v>38</v>
      </c>
      <c r="E957">
        <v>5</v>
      </c>
      <c r="F957" s="1">
        <v>40937</v>
      </c>
      <c r="G957" t="s">
        <v>3847</v>
      </c>
      <c r="H957">
        <v>3</v>
      </c>
      <c r="I957">
        <v>1</v>
      </c>
      <c r="J957">
        <v>2</v>
      </c>
      <c r="K957" t="s">
        <v>3848</v>
      </c>
      <c r="Q957">
        <v>304</v>
      </c>
    </row>
    <row r="958" spans="1:17" x14ac:dyDescent="0.25">
      <c r="A958">
        <v>2288618</v>
      </c>
      <c r="B958" t="s">
        <v>3849</v>
      </c>
      <c r="C958" t="e">
        <f t="shared" si="31"/>
        <v>#NAME?</v>
      </c>
      <c r="D958" t="s">
        <v>3850</v>
      </c>
      <c r="E958">
        <v>3</v>
      </c>
      <c r="F958" s="1">
        <v>40939</v>
      </c>
      <c r="G958" t="s">
        <v>3851</v>
      </c>
      <c r="H958">
        <v>0</v>
      </c>
      <c r="I958">
        <v>0</v>
      </c>
      <c r="J958">
        <v>0</v>
      </c>
      <c r="K958" t="s">
        <v>3852</v>
      </c>
      <c r="L958" s="3"/>
      <c r="Q958">
        <v>155</v>
      </c>
    </row>
    <row r="959" spans="1:17" x14ac:dyDescent="0.25">
      <c r="A959">
        <v>2288552</v>
      </c>
      <c r="B959" t="s">
        <v>3853</v>
      </c>
      <c r="C959" t="e">
        <f t="shared" si="31"/>
        <v>#NAME?</v>
      </c>
      <c r="D959" t="s">
        <v>3854</v>
      </c>
      <c r="E959">
        <v>4</v>
      </c>
      <c r="F959" s="1">
        <v>40952</v>
      </c>
      <c r="G959" t="s">
        <v>3855</v>
      </c>
      <c r="H959">
        <v>1</v>
      </c>
      <c r="I959">
        <v>1</v>
      </c>
      <c r="J959">
        <v>4</v>
      </c>
      <c r="K959" t="s">
        <v>3856</v>
      </c>
      <c r="Q959">
        <v>135</v>
      </c>
    </row>
    <row r="960" spans="1:17" x14ac:dyDescent="0.25">
      <c r="A960">
        <v>2288592</v>
      </c>
      <c r="B960" t="s">
        <v>3857</v>
      </c>
      <c r="C960" t="e">
        <f t="shared" si="31"/>
        <v>#NAME?</v>
      </c>
      <c r="D960" t="s">
        <v>3858</v>
      </c>
      <c r="E960">
        <v>3</v>
      </c>
      <c r="F960" s="1">
        <v>40985</v>
      </c>
      <c r="G960" t="s">
        <v>3859</v>
      </c>
      <c r="H960">
        <v>0</v>
      </c>
      <c r="I960">
        <v>0</v>
      </c>
      <c r="J960">
        <v>0</v>
      </c>
      <c r="K960" t="s">
        <v>3860</v>
      </c>
      <c r="Q960">
        <v>146</v>
      </c>
    </row>
    <row r="961" spans="1:17" x14ac:dyDescent="0.25">
      <c r="A961">
        <v>2288605</v>
      </c>
      <c r="B961" t="s">
        <v>3861</v>
      </c>
      <c r="C961" t="e">
        <f t="shared" si="31"/>
        <v>#NAME?</v>
      </c>
      <c r="D961" t="s">
        <v>3862</v>
      </c>
      <c r="E961">
        <v>3</v>
      </c>
      <c r="F961" s="1">
        <v>41068</v>
      </c>
      <c r="G961" t="s">
        <v>3863</v>
      </c>
      <c r="H961">
        <v>2</v>
      </c>
      <c r="I961">
        <v>2</v>
      </c>
      <c r="J961">
        <v>0</v>
      </c>
      <c r="K961" t="s">
        <v>3864</v>
      </c>
      <c r="Q961">
        <v>156</v>
      </c>
    </row>
    <row r="962" spans="1:17" x14ac:dyDescent="0.25">
      <c r="A962">
        <v>1185304</v>
      </c>
      <c r="B962" t="s">
        <v>3865</v>
      </c>
      <c r="C962" t="e">
        <f t="shared" ref="C962:C971" si="32">-HH9X240K3SaBq4xzWGrOg</f>
        <v>#NAME?</v>
      </c>
      <c r="D962" t="s">
        <v>3866</v>
      </c>
      <c r="E962">
        <v>5</v>
      </c>
      <c r="F962" s="1">
        <v>42762</v>
      </c>
      <c r="G962" t="s">
        <v>3867</v>
      </c>
      <c r="H962">
        <v>3</v>
      </c>
      <c r="I962">
        <v>1</v>
      </c>
      <c r="J962">
        <v>1</v>
      </c>
      <c r="K962" t="s">
        <v>3868</v>
      </c>
      <c r="Q962">
        <v>145</v>
      </c>
    </row>
    <row r="963" spans="1:17" x14ac:dyDescent="0.25">
      <c r="A963">
        <v>1185306</v>
      </c>
      <c r="B963" t="s">
        <v>3869</v>
      </c>
      <c r="C963" t="e">
        <f t="shared" si="32"/>
        <v>#NAME?</v>
      </c>
      <c r="D963" t="s">
        <v>3870</v>
      </c>
      <c r="E963">
        <v>4</v>
      </c>
      <c r="F963" s="1">
        <v>42895</v>
      </c>
      <c r="G963" t="s">
        <v>3871</v>
      </c>
      <c r="H963">
        <v>2</v>
      </c>
      <c r="I963">
        <v>0</v>
      </c>
      <c r="J963">
        <v>1</v>
      </c>
      <c r="K963" t="s">
        <v>3872</v>
      </c>
      <c r="Q963">
        <v>131</v>
      </c>
    </row>
    <row r="964" spans="1:17" x14ac:dyDescent="0.25">
      <c r="A964">
        <v>1185029</v>
      </c>
      <c r="B964" t="s">
        <v>3873</v>
      </c>
      <c r="C964" t="e">
        <f t="shared" si="32"/>
        <v>#NAME?</v>
      </c>
      <c r="D964" t="s">
        <v>3874</v>
      </c>
      <c r="E964">
        <v>4</v>
      </c>
      <c r="F964" s="1">
        <v>42900</v>
      </c>
      <c r="G964" t="s">
        <v>3875</v>
      </c>
      <c r="H964">
        <v>0</v>
      </c>
      <c r="I964">
        <v>0</v>
      </c>
      <c r="J964">
        <v>0</v>
      </c>
      <c r="K964" t="s">
        <v>3876</v>
      </c>
      <c r="Q964">
        <v>166</v>
      </c>
    </row>
    <row r="965" spans="1:17" x14ac:dyDescent="0.25">
      <c r="A965">
        <v>1185329</v>
      </c>
      <c r="B965" t="s">
        <v>3877</v>
      </c>
      <c r="C965" t="e">
        <f t="shared" si="32"/>
        <v>#NAME?</v>
      </c>
      <c r="D965" t="s">
        <v>3878</v>
      </c>
      <c r="E965">
        <v>5</v>
      </c>
      <c r="F965" s="1">
        <v>42905</v>
      </c>
      <c r="G965" t="s">
        <v>3879</v>
      </c>
      <c r="H965">
        <v>3</v>
      </c>
      <c r="I965">
        <v>0</v>
      </c>
      <c r="J965">
        <v>0</v>
      </c>
      <c r="K965" t="s">
        <v>3880</v>
      </c>
      <c r="Q965">
        <v>189</v>
      </c>
    </row>
    <row r="966" spans="1:17" x14ac:dyDescent="0.25">
      <c r="A966">
        <v>1185027</v>
      </c>
      <c r="B966" t="s">
        <v>3881</v>
      </c>
      <c r="C966" t="e">
        <f t="shared" si="32"/>
        <v>#NAME?</v>
      </c>
      <c r="D966" t="s">
        <v>3882</v>
      </c>
      <c r="E966">
        <v>4</v>
      </c>
      <c r="F966" s="1">
        <v>42909</v>
      </c>
      <c r="G966" t="s">
        <v>3883</v>
      </c>
      <c r="H966">
        <v>2</v>
      </c>
      <c r="I966">
        <v>0</v>
      </c>
      <c r="J966">
        <v>1</v>
      </c>
      <c r="K966" t="s">
        <v>3884</v>
      </c>
      <c r="Q966">
        <v>115</v>
      </c>
    </row>
    <row r="967" spans="1:17" x14ac:dyDescent="0.25">
      <c r="A967">
        <v>1185030</v>
      </c>
      <c r="B967" t="s">
        <v>3885</v>
      </c>
      <c r="C967" t="e">
        <f t="shared" si="32"/>
        <v>#NAME?</v>
      </c>
      <c r="D967" t="s">
        <v>3886</v>
      </c>
      <c r="E967">
        <v>3</v>
      </c>
      <c r="F967" s="1">
        <v>42919</v>
      </c>
      <c r="G967" t="s">
        <v>3887</v>
      </c>
      <c r="H967">
        <v>5</v>
      </c>
      <c r="I967">
        <v>1</v>
      </c>
      <c r="J967">
        <v>0</v>
      </c>
      <c r="K967" t="s">
        <v>3888</v>
      </c>
      <c r="Q967">
        <v>206</v>
      </c>
    </row>
    <row r="968" spans="1:17" x14ac:dyDescent="0.25">
      <c r="A968">
        <v>1185311</v>
      </c>
      <c r="B968" t="s">
        <v>3889</v>
      </c>
      <c r="C968" t="e">
        <f t="shared" si="32"/>
        <v>#NAME?</v>
      </c>
      <c r="D968" t="s">
        <v>3890</v>
      </c>
      <c r="E968">
        <v>5</v>
      </c>
      <c r="F968" s="1">
        <v>42927</v>
      </c>
      <c r="G968" t="s">
        <v>3891</v>
      </c>
      <c r="H968">
        <v>1</v>
      </c>
      <c r="I968">
        <v>0</v>
      </c>
      <c r="J968">
        <v>0</v>
      </c>
      <c r="K968" t="s">
        <v>3892</v>
      </c>
      <c r="Q968">
        <v>152</v>
      </c>
    </row>
    <row r="969" spans="1:17" x14ac:dyDescent="0.25">
      <c r="A969">
        <v>1185315</v>
      </c>
      <c r="B969" t="s">
        <v>3893</v>
      </c>
      <c r="C969" t="e">
        <f t="shared" si="32"/>
        <v>#NAME?</v>
      </c>
      <c r="D969" t="s">
        <v>3894</v>
      </c>
      <c r="E969">
        <v>5</v>
      </c>
      <c r="F969" s="1">
        <v>42955</v>
      </c>
      <c r="G969" t="s">
        <v>3895</v>
      </c>
      <c r="H969">
        <v>1</v>
      </c>
      <c r="I969">
        <v>0</v>
      </c>
      <c r="J969">
        <v>0</v>
      </c>
      <c r="K969" t="s">
        <v>3896</v>
      </c>
      <c r="Q969">
        <v>93</v>
      </c>
    </row>
    <row r="970" spans="1:17" x14ac:dyDescent="0.25">
      <c r="A970">
        <v>1185302</v>
      </c>
      <c r="B970" t="s">
        <v>3897</v>
      </c>
      <c r="C970" t="e">
        <f t="shared" si="32"/>
        <v>#NAME?</v>
      </c>
      <c r="D970" t="s">
        <v>3898</v>
      </c>
      <c r="E970">
        <v>4</v>
      </c>
      <c r="F970" s="1">
        <v>43042</v>
      </c>
      <c r="G970" t="s">
        <v>3899</v>
      </c>
      <c r="H970">
        <v>0</v>
      </c>
      <c r="I970">
        <v>0</v>
      </c>
      <c r="J970">
        <v>0</v>
      </c>
      <c r="K970" t="s">
        <v>3900</v>
      </c>
      <c r="Q970">
        <v>29</v>
      </c>
    </row>
    <row r="971" spans="1:17" x14ac:dyDescent="0.25">
      <c r="A971">
        <v>1185312</v>
      </c>
      <c r="B971" t="s">
        <v>3901</v>
      </c>
      <c r="C971" t="e">
        <f t="shared" si="32"/>
        <v>#NAME?</v>
      </c>
      <c r="D971" t="s">
        <v>3902</v>
      </c>
      <c r="E971">
        <v>5</v>
      </c>
      <c r="F971" s="1">
        <v>43189</v>
      </c>
      <c r="G971" t="s">
        <v>3903</v>
      </c>
      <c r="H971">
        <v>0</v>
      </c>
      <c r="I971">
        <v>0</v>
      </c>
      <c r="J971">
        <v>0</v>
      </c>
      <c r="K971" t="s">
        <v>3904</v>
      </c>
      <c r="Q971">
        <v>48</v>
      </c>
    </row>
    <row r="972" spans="1:17" x14ac:dyDescent="0.25">
      <c r="A972">
        <v>1387685</v>
      </c>
      <c r="B972" t="s">
        <v>3905</v>
      </c>
      <c r="C972" t="e">
        <f t="shared" ref="C972:C981" si="33">-HLE-x7Lpkfprd6er-JFGg</f>
        <v>#NAME?</v>
      </c>
      <c r="D972" t="s">
        <v>3906</v>
      </c>
      <c r="E972">
        <v>4</v>
      </c>
      <c r="F972" s="1">
        <v>41217</v>
      </c>
      <c r="G972" t="s">
        <v>3907</v>
      </c>
      <c r="H972">
        <v>0</v>
      </c>
      <c r="I972">
        <v>0</v>
      </c>
      <c r="J972">
        <v>0</v>
      </c>
      <c r="K972" t="s">
        <v>3908</v>
      </c>
      <c r="Q972">
        <v>13</v>
      </c>
    </row>
    <row r="973" spans="1:17" x14ac:dyDescent="0.25">
      <c r="A973">
        <v>1415542</v>
      </c>
      <c r="B973" t="s">
        <v>3909</v>
      </c>
      <c r="C973" t="e">
        <f t="shared" si="33"/>
        <v>#NAME?</v>
      </c>
      <c r="D973" t="s">
        <v>3910</v>
      </c>
      <c r="E973">
        <v>5</v>
      </c>
      <c r="F973" s="1">
        <v>41607</v>
      </c>
      <c r="G973" t="s">
        <v>3911</v>
      </c>
      <c r="H973">
        <v>2</v>
      </c>
      <c r="I973">
        <v>1</v>
      </c>
      <c r="J973">
        <v>2</v>
      </c>
      <c r="K973" t="s">
        <v>3912</v>
      </c>
      <c r="Q973">
        <v>87</v>
      </c>
    </row>
    <row r="974" spans="1:17" x14ac:dyDescent="0.25">
      <c r="A974">
        <v>1415524</v>
      </c>
      <c r="B974" t="s">
        <v>3913</v>
      </c>
      <c r="C974" t="e">
        <f t="shared" si="33"/>
        <v>#NAME?</v>
      </c>
      <c r="D974" t="s">
        <v>3914</v>
      </c>
      <c r="E974">
        <v>2</v>
      </c>
      <c r="F974" s="1">
        <v>41691</v>
      </c>
      <c r="G974" t="s">
        <v>3915</v>
      </c>
      <c r="H974">
        <v>2</v>
      </c>
      <c r="I974">
        <v>3</v>
      </c>
      <c r="J974">
        <v>0</v>
      </c>
      <c r="K974" t="s">
        <v>3916</v>
      </c>
      <c r="Q974">
        <v>117</v>
      </c>
    </row>
    <row r="975" spans="1:17" x14ac:dyDescent="0.25">
      <c r="A975">
        <v>1415527</v>
      </c>
      <c r="B975" t="s">
        <v>3917</v>
      </c>
      <c r="C975" t="e">
        <f t="shared" si="33"/>
        <v>#NAME?</v>
      </c>
      <c r="D975" t="s">
        <v>3918</v>
      </c>
      <c r="E975">
        <v>3</v>
      </c>
      <c r="F975" s="1">
        <v>41906</v>
      </c>
      <c r="G975" t="s">
        <v>3919</v>
      </c>
      <c r="H975">
        <v>1</v>
      </c>
      <c r="I975">
        <v>0</v>
      </c>
      <c r="J975">
        <v>0</v>
      </c>
      <c r="K975" t="s">
        <v>3920</v>
      </c>
      <c r="Q975">
        <v>19</v>
      </c>
    </row>
    <row r="976" spans="1:17" x14ac:dyDescent="0.25">
      <c r="A976">
        <v>1415498</v>
      </c>
      <c r="B976" t="s">
        <v>3921</v>
      </c>
      <c r="C976" t="e">
        <f t="shared" si="33"/>
        <v>#NAME?</v>
      </c>
      <c r="D976" t="s">
        <v>3922</v>
      </c>
      <c r="E976">
        <v>2</v>
      </c>
      <c r="F976" s="1">
        <v>41948</v>
      </c>
      <c r="G976" t="s">
        <v>3923</v>
      </c>
      <c r="H976">
        <v>0</v>
      </c>
      <c r="I976">
        <v>0</v>
      </c>
      <c r="J976">
        <v>2</v>
      </c>
      <c r="K976" t="s">
        <v>3924</v>
      </c>
      <c r="Q976">
        <v>183</v>
      </c>
    </row>
    <row r="977" spans="1:17" x14ac:dyDescent="0.25">
      <c r="A977">
        <v>1415471</v>
      </c>
      <c r="B977" t="s">
        <v>3925</v>
      </c>
      <c r="C977" t="e">
        <f t="shared" si="33"/>
        <v>#NAME?</v>
      </c>
      <c r="D977" t="s">
        <v>3926</v>
      </c>
      <c r="E977">
        <v>2</v>
      </c>
      <c r="F977" s="1">
        <v>42185</v>
      </c>
      <c r="G977" t="s">
        <v>3927</v>
      </c>
      <c r="H977">
        <v>0</v>
      </c>
      <c r="I977">
        <v>5</v>
      </c>
      <c r="J977">
        <v>0</v>
      </c>
      <c r="K977" t="s">
        <v>3928</v>
      </c>
      <c r="Q977">
        <v>69</v>
      </c>
    </row>
    <row r="978" spans="1:17" x14ac:dyDescent="0.25">
      <c r="A978">
        <v>1415534</v>
      </c>
      <c r="B978" t="s">
        <v>3929</v>
      </c>
      <c r="C978" t="e">
        <f t="shared" si="33"/>
        <v>#NAME?</v>
      </c>
      <c r="D978" t="s">
        <v>3930</v>
      </c>
      <c r="E978">
        <v>1</v>
      </c>
      <c r="F978" s="1">
        <v>42297</v>
      </c>
      <c r="G978" t="s">
        <v>3931</v>
      </c>
      <c r="H978">
        <v>2</v>
      </c>
      <c r="I978">
        <v>2</v>
      </c>
      <c r="J978">
        <v>1</v>
      </c>
      <c r="K978" t="s">
        <v>3932</v>
      </c>
      <c r="Q978">
        <v>43</v>
      </c>
    </row>
    <row r="979" spans="1:17" x14ac:dyDescent="0.25">
      <c r="A979">
        <v>1387684</v>
      </c>
      <c r="B979" t="s">
        <v>3933</v>
      </c>
      <c r="C979" t="e">
        <f t="shared" si="33"/>
        <v>#NAME?</v>
      </c>
      <c r="D979" t="s">
        <v>3934</v>
      </c>
      <c r="E979">
        <v>4</v>
      </c>
      <c r="F979" s="1">
        <v>42297</v>
      </c>
      <c r="G979" t="s">
        <v>3935</v>
      </c>
      <c r="H979">
        <v>0</v>
      </c>
      <c r="I979">
        <v>0</v>
      </c>
      <c r="J979">
        <v>1</v>
      </c>
      <c r="K979" t="s">
        <v>3936</v>
      </c>
      <c r="Q979">
        <v>72</v>
      </c>
    </row>
    <row r="980" spans="1:17" x14ac:dyDescent="0.25">
      <c r="A980">
        <v>1387679</v>
      </c>
      <c r="B980" t="s">
        <v>3937</v>
      </c>
      <c r="C980" t="e">
        <f t="shared" si="33"/>
        <v>#NAME?</v>
      </c>
      <c r="D980" t="s">
        <v>3938</v>
      </c>
      <c r="E980">
        <v>4</v>
      </c>
      <c r="F980" s="1">
        <v>42629</v>
      </c>
      <c r="G980" t="s">
        <v>3939</v>
      </c>
      <c r="H980">
        <v>2</v>
      </c>
      <c r="I980">
        <v>1</v>
      </c>
      <c r="J980">
        <v>2</v>
      </c>
      <c r="K980" t="s">
        <v>3940</v>
      </c>
      <c r="Q980">
        <v>20</v>
      </c>
    </row>
    <row r="981" spans="1:17" x14ac:dyDescent="0.25">
      <c r="A981">
        <v>1415541</v>
      </c>
      <c r="B981" t="s">
        <v>3941</v>
      </c>
      <c r="C981" t="e">
        <f t="shared" si="33"/>
        <v>#NAME?</v>
      </c>
      <c r="D981" t="s">
        <v>3942</v>
      </c>
      <c r="E981">
        <v>1</v>
      </c>
      <c r="F981" s="1">
        <v>42629</v>
      </c>
      <c r="G981" t="s">
        <v>3943</v>
      </c>
      <c r="H981">
        <v>3</v>
      </c>
      <c r="I981">
        <v>1</v>
      </c>
      <c r="J981">
        <v>1</v>
      </c>
      <c r="K981" t="s">
        <v>3944</v>
      </c>
      <c r="Q981">
        <v>110</v>
      </c>
    </row>
    <row r="982" spans="1:17" x14ac:dyDescent="0.25">
      <c r="A982">
        <v>4178379</v>
      </c>
      <c r="B982" t="s">
        <v>3945</v>
      </c>
      <c r="C982" t="e">
        <f t="shared" ref="C982:C991" si="34">-HcirMcpUDd3GvexCOCCzg</f>
        <v>#NAME?</v>
      </c>
      <c r="D982" t="s">
        <v>3946</v>
      </c>
      <c r="E982">
        <v>3</v>
      </c>
      <c r="F982" s="1">
        <v>41763</v>
      </c>
      <c r="G982" t="s">
        <v>3947</v>
      </c>
      <c r="H982">
        <v>3</v>
      </c>
      <c r="I982">
        <v>0</v>
      </c>
      <c r="J982">
        <v>2</v>
      </c>
      <c r="K982" t="s">
        <v>3948</v>
      </c>
      <c r="Q982">
        <v>35</v>
      </c>
    </row>
    <row r="983" spans="1:17" x14ac:dyDescent="0.25">
      <c r="A983">
        <v>4178382</v>
      </c>
      <c r="B983" t="s">
        <v>3949</v>
      </c>
      <c r="C983" t="e">
        <f t="shared" si="34"/>
        <v>#NAME?</v>
      </c>
      <c r="D983" t="s">
        <v>3950</v>
      </c>
      <c r="E983">
        <v>4</v>
      </c>
      <c r="F983" s="1">
        <v>42245</v>
      </c>
      <c r="G983" t="s">
        <v>3951</v>
      </c>
      <c r="H983">
        <v>1</v>
      </c>
      <c r="I983">
        <v>0</v>
      </c>
      <c r="J983">
        <v>0</v>
      </c>
      <c r="K983" t="s">
        <v>3952</v>
      </c>
      <c r="Q983">
        <v>30</v>
      </c>
    </row>
    <row r="984" spans="1:17" x14ac:dyDescent="0.25">
      <c r="A984">
        <v>4177917</v>
      </c>
      <c r="B984" t="s">
        <v>3953</v>
      </c>
      <c r="C984" t="e">
        <f t="shared" si="34"/>
        <v>#NAME?</v>
      </c>
      <c r="D984" t="s">
        <v>3954</v>
      </c>
      <c r="E984">
        <v>2</v>
      </c>
      <c r="F984" s="1">
        <v>42490</v>
      </c>
      <c r="G984" t="s">
        <v>3955</v>
      </c>
      <c r="H984">
        <v>1</v>
      </c>
      <c r="I984">
        <v>0</v>
      </c>
      <c r="J984">
        <v>2</v>
      </c>
      <c r="K984" t="s">
        <v>3956</v>
      </c>
      <c r="Q984">
        <v>52</v>
      </c>
    </row>
    <row r="985" spans="1:17" x14ac:dyDescent="0.25">
      <c r="A985">
        <v>4178381</v>
      </c>
      <c r="B985" t="s">
        <v>3957</v>
      </c>
      <c r="C985" t="e">
        <f t="shared" si="34"/>
        <v>#NAME?</v>
      </c>
      <c r="D985" t="s">
        <v>3958</v>
      </c>
      <c r="E985">
        <v>4</v>
      </c>
      <c r="F985" s="1">
        <v>42531</v>
      </c>
      <c r="G985" t="s">
        <v>3959</v>
      </c>
      <c r="H985">
        <v>0</v>
      </c>
      <c r="I985">
        <v>0</v>
      </c>
      <c r="J985">
        <v>0</v>
      </c>
      <c r="K985" t="s">
        <v>3960</v>
      </c>
      <c r="Q985">
        <v>18</v>
      </c>
    </row>
    <row r="986" spans="1:17" x14ac:dyDescent="0.25">
      <c r="A986">
        <v>4178385</v>
      </c>
      <c r="B986" t="s">
        <v>3961</v>
      </c>
      <c r="C986" t="e">
        <f t="shared" si="34"/>
        <v>#NAME?</v>
      </c>
      <c r="D986" t="s">
        <v>3962</v>
      </c>
      <c r="E986">
        <v>1</v>
      </c>
      <c r="F986" s="1">
        <v>42610</v>
      </c>
      <c r="G986" t="s">
        <v>3963</v>
      </c>
      <c r="H986">
        <v>5</v>
      </c>
      <c r="I986">
        <v>1</v>
      </c>
      <c r="J986">
        <v>1</v>
      </c>
      <c r="K986" t="s">
        <v>3964</v>
      </c>
      <c r="Q986">
        <v>142</v>
      </c>
    </row>
    <row r="987" spans="1:17" x14ac:dyDescent="0.25">
      <c r="A987">
        <v>4177919</v>
      </c>
      <c r="B987" t="s">
        <v>3965</v>
      </c>
      <c r="C987" t="e">
        <f t="shared" si="34"/>
        <v>#NAME?</v>
      </c>
      <c r="D987" t="s">
        <v>3966</v>
      </c>
      <c r="E987">
        <v>1</v>
      </c>
      <c r="F987" s="1">
        <v>42876</v>
      </c>
      <c r="G987" t="s">
        <v>3967</v>
      </c>
      <c r="H987">
        <v>13</v>
      </c>
      <c r="I987">
        <v>1</v>
      </c>
      <c r="J987">
        <v>0</v>
      </c>
      <c r="K987" t="s">
        <v>3968</v>
      </c>
      <c r="Q987">
        <v>85</v>
      </c>
    </row>
    <row r="988" spans="1:17" x14ac:dyDescent="0.25">
      <c r="A988">
        <v>4178373</v>
      </c>
      <c r="B988" t="s">
        <v>3969</v>
      </c>
      <c r="C988" t="e">
        <f t="shared" si="34"/>
        <v>#NAME?</v>
      </c>
      <c r="D988" t="s">
        <v>3970</v>
      </c>
      <c r="E988">
        <v>5</v>
      </c>
      <c r="F988" s="1">
        <v>43037</v>
      </c>
      <c r="G988" t="s">
        <v>3971</v>
      </c>
      <c r="H988">
        <v>1</v>
      </c>
      <c r="I988">
        <v>0</v>
      </c>
      <c r="J988">
        <v>0</v>
      </c>
      <c r="K988" t="s">
        <v>3972</v>
      </c>
      <c r="Q988">
        <v>24</v>
      </c>
    </row>
    <row r="989" spans="1:17" x14ac:dyDescent="0.25">
      <c r="A989">
        <v>4178383</v>
      </c>
      <c r="B989" t="s">
        <v>3973</v>
      </c>
      <c r="C989" t="e">
        <f t="shared" si="34"/>
        <v>#NAME?</v>
      </c>
      <c r="D989" t="s">
        <v>3974</v>
      </c>
      <c r="E989">
        <v>5</v>
      </c>
      <c r="F989" s="1">
        <v>43190</v>
      </c>
      <c r="G989" t="s">
        <v>3975</v>
      </c>
      <c r="H989">
        <v>0</v>
      </c>
      <c r="I989">
        <v>0</v>
      </c>
      <c r="J989">
        <v>0</v>
      </c>
      <c r="K989" t="s">
        <v>3976</v>
      </c>
      <c r="Q989">
        <v>83</v>
      </c>
    </row>
    <row r="990" spans="1:17" x14ac:dyDescent="0.25">
      <c r="A990">
        <v>4177924</v>
      </c>
      <c r="B990" t="s">
        <v>3977</v>
      </c>
      <c r="C990" t="e">
        <f t="shared" si="34"/>
        <v>#NAME?</v>
      </c>
      <c r="D990" t="s">
        <v>3978</v>
      </c>
      <c r="E990">
        <v>3</v>
      </c>
      <c r="F990" s="1">
        <v>43192</v>
      </c>
      <c r="G990" t="s">
        <v>3979</v>
      </c>
      <c r="H990">
        <v>0</v>
      </c>
      <c r="I990">
        <v>0</v>
      </c>
      <c r="J990">
        <v>0</v>
      </c>
      <c r="K990" t="s">
        <v>3980</v>
      </c>
      <c r="Q990">
        <v>45</v>
      </c>
    </row>
    <row r="991" spans="1:17" x14ac:dyDescent="0.25">
      <c r="A991">
        <v>4177921</v>
      </c>
      <c r="B991" t="s">
        <v>3981</v>
      </c>
      <c r="C991" t="e">
        <f t="shared" si="34"/>
        <v>#NAME?</v>
      </c>
      <c r="D991" t="s">
        <v>3982</v>
      </c>
      <c r="E991">
        <v>2</v>
      </c>
      <c r="F991" s="1">
        <v>43242</v>
      </c>
      <c r="G991" t="s">
        <v>3983</v>
      </c>
      <c r="H991">
        <v>1</v>
      </c>
      <c r="I991">
        <v>0</v>
      </c>
      <c r="J991">
        <v>0</v>
      </c>
      <c r="K991" t="s">
        <v>3984</v>
      </c>
      <c r="Q991">
        <v>146</v>
      </c>
    </row>
    <row r="992" spans="1:17" x14ac:dyDescent="0.25">
      <c r="A992">
        <v>4712793</v>
      </c>
      <c r="B992" t="s">
        <v>3985</v>
      </c>
      <c r="C992" t="s">
        <v>3986</v>
      </c>
      <c r="D992" t="s">
        <v>3987</v>
      </c>
      <c r="E992">
        <v>1</v>
      </c>
      <c r="F992" s="1">
        <v>40732</v>
      </c>
      <c r="G992" t="s">
        <v>3988</v>
      </c>
      <c r="H992">
        <v>9</v>
      </c>
      <c r="I992">
        <v>0</v>
      </c>
      <c r="J992">
        <v>0</v>
      </c>
      <c r="K992" t="s">
        <v>3989</v>
      </c>
      <c r="Q992">
        <v>257</v>
      </c>
    </row>
    <row r="993" spans="1:17" x14ac:dyDescent="0.25">
      <c r="A993">
        <v>4712827</v>
      </c>
      <c r="B993" t="s">
        <v>3990</v>
      </c>
      <c r="C993" t="s">
        <v>3986</v>
      </c>
      <c r="D993" t="s">
        <v>3991</v>
      </c>
      <c r="E993">
        <v>4</v>
      </c>
      <c r="F993" s="1">
        <v>40758</v>
      </c>
      <c r="G993" t="s">
        <v>3992</v>
      </c>
      <c r="H993">
        <v>2</v>
      </c>
      <c r="I993">
        <v>0</v>
      </c>
      <c r="J993">
        <v>0</v>
      </c>
      <c r="K993" t="s">
        <v>3993</v>
      </c>
      <c r="Q993">
        <v>488</v>
      </c>
    </row>
    <row r="994" spans="1:17" x14ac:dyDescent="0.25">
      <c r="A994">
        <v>4712808</v>
      </c>
      <c r="B994" t="s">
        <v>3994</v>
      </c>
      <c r="C994" t="s">
        <v>3986</v>
      </c>
      <c r="D994" t="s">
        <v>3995</v>
      </c>
      <c r="E994">
        <v>5</v>
      </c>
      <c r="F994" s="1">
        <v>40835</v>
      </c>
      <c r="G994" t="s">
        <v>3996</v>
      </c>
      <c r="H994">
        <v>8</v>
      </c>
      <c r="I994">
        <v>0</v>
      </c>
      <c r="J994">
        <v>3</v>
      </c>
      <c r="K994" t="s">
        <v>3997</v>
      </c>
      <c r="Q994">
        <v>89</v>
      </c>
    </row>
    <row r="995" spans="1:17" x14ac:dyDescent="0.25">
      <c r="A995">
        <v>4712805</v>
      </c>
      <c r="B995" t="s">
        <v>3998</v>
      </c>
      <c r="C995" t="s">
        <v>3986</v>
      </c>
      <c r="D995" t="s">
        <v>3999</v>
      </c>
      <c r="E995">
        <v>5</v>
      </c>
      <c r="F995" s="1">
        <v>40835</v>
      </c>
      <c r="G995" t="s">
        <v>4000</v>
      </c>
      <c r="H995">
        <v>3</v>
      </c>
      <c r="I995">
        <v>0</v>
      </c>
      <c r="J995">
        <v>2</v>
      </c>
      <c r="K995" t="s">
        <v>4001</v>
      </c>
      <c r="Q995">
        <v>232</v>
      </c>
    </row>
    <row r="996" spans="1:17" x14ac:dyDescent="0.25">
      <c r="A996">
        <v>4712819</v>
      </c>
      <c r="B996" t="s">
        <v>4002</v>
      </c>
      <c r="C996" t="s">
        <v>3986</v>
      </c>
      <c r="D996" t="s">
        <v>4003</v>
      </c>
      <c r="E996">
        <v>3</v>
      </c>
      <c r="F996" s="1">
        <v>41117</v>
      </c>
      <c r="G996" t="s">
        <v>4004</v>
      </c>
      <c r="H996">
        <v>1</v>
      </c>
      <c r="I996">
        <v>0</v>
      </c>
      <c r="J996">
        <v>1</v>
      </c>
      <c r="K996" t="s">
        <v>4005</v>
      </c>
      <c r="Q996">
        <v>274</v>
      </c>
    </row>
    <row r="997" spans="1:17" x14ac:dyDescent="0.25">
      <c r="A997">
        <v>4712802</v>
      </c>
      <c r="B997" t="s">
        <v>4006</v>
      </c>
      <c r="C997" t="s">
        <v>3986</v>
      </c>
      <c r="D997" t="s">
        <v>4007</v>
      </c>
      <c r="E997">
        <v>5</v>
      </c>
      <c r="F997" s="1">
        <v>41336</v>
      </c>
      <c r="G997" t="s">
        <v>4008</v>
      </c>
      <c r="H997">
        <v>5</v>
      </c>
      <c r="I997">
        <v>0</v>
      </c>
      <c r="J997">
        <v>2</v>
      </c>
      <c r="K997" t="s">
        <v>4009</v>
      </c>
      <c r="Q997">
        <v>246</v>
      </c>
    </row>
    <row r="998" spans="1:17" x14ac:dyDescent="0.25">
      <c r="A998">
        <v>4712812</v>
      </c>
      <c r="B998" t="s">
        <v>4010</v>
      </c>
      <c r="C998" t="s">
        <v>3986</v>
      </c>
      <c r="D998" t="s">
        <v>4011</v>
      </c>
      <c r="E998">
        <v>1</v>
      </c>
      <c r="F998" s="1">
        <v>41445</v>
      </c>
      <c r="G998" t="s">
        <v>4012</v>
      </c>
      <c r="H998">
        <v>30</v>
      </c>
      <c r="I998">
        <v>3</v>
      </c>
      <c r="J998">
        <v>0</v>
      </c>
      <c r="K998" t="s">
        <v>4013</v>
      </c>
      <c r="Q998">
        <v>692</v>
      </c>
    </row>
    <row r="999" spans="1:17" x14ac:dyDescent="0.25">
      <c r="A999">
        <v>4712811</v>
      </c>
      <c r="B999" t="s">
        <v>4014</v>
      </c>
      <c r="C999" t="s">
        <v>3986</v>
      </c>
      <c r="D999" t="s">
        <v>4015</v>
      </c>
      <c r="E999">
        <v>1</v>
      </c>
      <c r="F999" s="1">
        <v>42101</v>
      </c>
      <c r="G999" t="s">
        <v>4016</v>
      </c>
      <c r="H999">
        <v>3</v>
      </c>
      <c r="I999">
        <v>0</v>
      </c>
      <c r="J999">
        <v>0</v>
      </c>
      <c r="K999" t="s">
        <v>4017</v>
      </c>
      <c r="Q999">
        <v>313</v>
      </c>
    </row>
    <row r="1000" spans="1:17" x14ac:dyDescent="0.25">
      <c r="A1000">
        <v>4712826</v>
      </c>
      <c r="B1000" t="s">
        <v>4018</v>
      </c>
      <c r="C1000" t="s">
        <v>3986</v>
      </c>
      <c r="D1000" t="s">
        <v>4019</v>
      </c>
      <c r="E1000">
        <v>3</v>
      </c>
      <c r="F1000" s="1">
        <v>42271</v>
      </c>
      <c r="G1000" t="s">
        <v>4020</v>
      </c>
      <c r="H1000">
        <v>2</v>
      </c>
      <c r="I1000">
        <v>0</v>
      </c>
      <c r="J1000">
        <v>0</v>
      </c>
      <c r="K1000" t="s">
        <v>4021</v>
      </c>
      <c r="Q1000">
        <v>235</v>
      </c>
    </row>
    <row r="1001" spans="1:17" x14ac:dyDescent="0.25">
      <c r="A1001">
        <v>4712785</v>
      </c>
      <c r="B1001" t="s">
        <v>4022</v>
      </c>
      <c r="C1001" t="s">
        <v>3986</v>
      </c>
      <c r="D1001" t="s">
        <v>4023</v>
      </c>
      <c r="E1001">
        <v>1</v>
      </c>
      <c r="F1001" s="1">
        <v>42331</v>
      </c>
      <c r="G1001" t="s">
        <v>4024</v>
      </c>
      <c r="H1001">
        <v>1</v>
      </c>
      <c r="I1001">
        <v>2</v>
      </c>
      <c r="J1001">
        <v>0</v>
      </c>
      <c r="K1001" t="s">
        <v>4025</v>
      </c>
      <c r="Q1001">
        <v>42</v>
      </c>
    </row>
    <row r="1002" spans="1:17" x14ac:dyDescent="0.25">
      <c r="A1002">
        <v>4423379</v>
      </c>
      <c r="B1002" t="s">
        <v>4026</v>
      </c>
      <c r="C1002" t="s">
        <v>4027</v>
      </c>
      <c r="D1002" t="s">
        <v>4028</v>
      </c>
      <c r="E1002">
        <v>3</v>
      </c>
      <c r="F1002" s="1">
        <v>42344</v>
      </c>
      <c r="G1002" t="s">
        <v>4029</v>
      </c>
      <c r="H1002">
        <v>3</v>
      </c>
      <c r="I1002">
        <v>2</v>
      </c>
      <c r="J1002">
        <v>1</v>
      </c>
      <c r="K1002" t="s">
        <v>4030</v>
      </c>
      <c r="Q1002">
        <v>681</v>
      </c>
    </row>
    <row r="1003" spans="1:17" x14ac:dyDescent="0.25">
      <c r="A1003">
        <v>4423377</v>
      </c>
      <c r="B1003" t="s">
        <v>4031</v>
      </c>
      <c r="C1003" t="s">
        <v>4027</v>
      </c>
      <c r="D1003" t="s">
        <v>4032</v>
      </c>
      <c r="E1003">
        <v>4</v>
      </c>
      <c r="F1003" s="1">
        <v>42345</v>
      </c>
      <c r="G1003" t="s">
        <v>4033</v>
      </c>
      <c r="H1003">
        <v>0</v>
      </c>
      <c r="I1003">
        <v>0</v>
      </c>
      <c r="J1003">
        <v>0</v>
      </c>
      <c r="K1003" t="s">
        <v>4034</v>
      </c>
      <c r="Q1003">
        <v>176</v>
      </c>
    </row>
    <row r="1004" spans="1:17" x14ac:dyDescent="0.25">
      <c r="A1004">
        <v>4423414</v>
      </c>
      <c r="B1004" t="s">
        <v>4035</v>
      </c>
      <c r="C1004" t="s">
        <v>4027</v>
      </c>
      <c r="D1004" t="s">
        <v>4036</v>
      </c>
      <c r="E1004">
        <v>4</v>
      </c>
      <c r="F1004" s="1">
        <v>42345</v>
      </c>
      <c r="G1004" t="s">
        <v>4037</v>
      </c>
      <c r="H1004">
        <v>0</v>
      </c>
      <c r="I1004">
        <v>0</v>
      </c>
      <c r="J1004">
        <v>0</v>
      </c>
      <c r="K1004" t="s">
        <v>4038</v>
      </c>
      <c r="Q1004">
        <v>244</v>
      </c>
    </row>
    <row r="1005" spans="1:17" x14ac:dyDescent="0.25">
      <c r="A1005">
        <v>4423374</v>
      </c>
      <c r="B1005" t="s">
        <v>4039</v>
      </c>
      <c r="C1005" t="s">
        <v>4027</v>
      </c>
      <c r="D1005" t="s">
        <v>4040</v>
      </c>
      <c r="E1005">
        <v>1</v>
      </c>
      <c r="F1005" s="1">
        <v>42388</v>
      </c>
      <c r="G1005" t="s">
        <v>4041</v>
      </c>
      <c r="H1005">
        <v>4</v>
      </c>
      <c r="I1005">
        <v>2</v>
      </c>
      <c r="J1005">
        <v>2</v>
      </c>
      <c r="K1005" t="s">
        <v>4042</v>
      </c>
      <c r="Q1005">
        <v>224</v>
      </c>
    </row>
    <row r="1006" spans="1:17" x14ac:dyDescent="0.25">
      <c r="A1006">
        <v>4423384</v>
      </c>
      <c r="B1006" t="s">
        <v>4043</v>
      </c>
      <c r="C1006" t="s">
        <v>4027</v>
      </c>
      <c r="D1006" t="s">
        <v>4044</v>
      </c>
      <c r="E1006">
        <v>4</v>
      </c>
      <c r="F1006" s="1">
        <v>42574</v>
      </c>
      <c r="G1006" t="s">
        <v>4045</v>
      </c>
      <c r="H1006">
        <v>10</v>
      </c>
      <c r="I1006">
        <v>5</v>
      </c>
      <c r="J1006">
        <v>4</v>
      </c>
      <c r="K1006" t="s">
        <v>4046</v>
      </c>
      <c r="Q1006">
        <v>212</v>
      </c>
    </row>
    <row r="1007" spans="1:17" x14ac:dyDescent="0.25">
      <c r="A1007">
        <v>4423412</v>
      </c>
      <c r="B1007" t="s">
        <v>4047</v>
      </c>
      <c r="C1007" t="s">
        <v>4027</v>
      </c>
      <c r="D1007" t="s">
        <v>4048</v>
      </c>
      <c r="E1007">
        <v>3</v>
      </c>
      <c r="F1007" s="1">
        <v>42871</v>
      </c>
      <c r="G1007" t="s">
        <v>4049</v>
      </c>
      <c r="H1007">
        <v>2</v>
      </c>
      <c r="I1007">
        <v>1</v>
      </c>
      <c r="J1007">
        <v>1</v>
      </c>
      <c r="K1007" t="s">
        <v>4050</v>
      </c>
      <c r="Q1007">
        <v>68</v>
      </c>
    </row>
    <row r="1008" spans="1:17" x14ac:dyDescent="0.25">
      <c r="A1008">
        <v>4423415</v>
      </c>
      <c r="B1008" t="s">
        <v>4051</v>
      </c>
      <c r="C1008" t="s">
        <v>4027</v>
      </c>
      <c r="D1008" t="s">
        <v>4052</v>
      </c>
      <c r="E1008">
        <v>5</v>
      </c>
      <c r="F1008" s="1">
        <v>43047</v>
      </c>
      <c r="G1008" t="s">
        <v>4053</v>
      </c>
      <c r="H1008">
        <v>0</v>
      </c>
      <c r="I1008">
        <v>0</v>
      </c>
      <c r="J1008">
        <v>0</v>
      </c>
      <c r="K1008" t="s">
        <v>4054</v>
      </c>
      <c r="Q1008">
        <v>85</v>
      </c>
    </row>
    <row r="1009" spans="1:17" x14ac:dyDescent="0.25">
      <c r="A1009">
        <v>4423420</v>
      </c>
      <c r="B1009" t="s">
        <v>4055</v>
      </c>
      <c r="C1009" t="s">
        <v>4027</v>
      </c>
      <c r="D1009" t="s">
        <v>4056</v>
      </c>
      <c r="E1009">
        <v>1</v>
      </c>
      <c r="F1009" s="1">
        <v>43151</v>
      </c>
      <c r="G1009" t="s">
        <v>4057</v>
      </c>
      <c r="H1009">
        <v>1</v>
      </c>
      <c r="I1009">
        <v>0</v>
      </c>
      <c r="J1009">
        <v>0</v>
      </c>
      <c r="K1009" t="s">
        <v>4058</v>
      </c>
      <c r="Q1009">
        <v>286</v>
      </c>
    </row>
    <row r="1010" spans="1:17" x14ac:dyDescent="0.25">
      <c r="A1010">
        <v>4423421</v>
      </c>
      <c r="B1010" t="s">
        <v>4059</v>
      </c>
      <c r="C1010" t="s">
        <v>4027</v>
      </c>
      <c r="D1010" t="s">
        <v>4060</v>
      </c>
      <c r="E1010">
        <v>1</v>
      </c>
      <c r="F1010" s="1">
        <v>43256</v>
      </c>
      <c r="G1010" t="s">
        <v>4061</v>
      </c>
      <c r="H1010">
        <v>14</v>
      </c>
      <c r="I1010">
        <v>6</v>
      </c>
      <c r="J1010">
        <v>4</v>
      </c>
      <c r="K1010" t="s">
        <v>4062</v>
      </c>
      <c r="Q1010">
        <v>534</v>
      </c>
    </row>
    <row r="1011" spans="1:17" x14ac:dyDescent="0.25">
      <c r="A1011">
        <v>4423406</v>
      </c>
      <c r="B1011" t="s">
        <v>4063</v>
      </c>
      <c r="C1011" t="s">
        <v>4027</v>
      </c>
      <c r="D1011" t="s">
        <v>4064</v>
      </c>
      <c r="E1011">
        <v>4</v>
      </c>
      <c r="F1011" s="1">
        <v>43257</v>
      </c>
      <c r="G1011" t="s">
        <v>4065</v>
      </c>
      <c r="H1011">
        <v>0</v>
      </c>
      <c r="I1011">
        <v>0</v>
      </c>
      <c r="J1011">
        <v>0</v>
      </c>
      <c r="K1011" t="s">
        <v>4066</v>
      </c>
      <c r="Q1011">
        <v>80</v>
      </c>
    </row>
    <row r="1012" spans="1:17" x14ac:dyDescent="0.25">
      <c r="A1012">
        <v>5366328</v>
      </c>
      <c r="B1012" t="s">
        <v>4067</v>
      </c>
      <c r="C1012" t="e">
        <f t="shared" ref="C1012:C1021" si="35">-ILUcUiVCepCKKC-Wpel5g</f>
        <v>#NAME?</v>
      </c>
      <c r="D1012" t="s">
        <v>4068</v>
      </c>
      <c r="E1012">
        <v>4</v>
      </c>
      <c r="F1012" s="1">
        <v>41885</v>
      </c>
      <c r="G1012" t="s">
        <v>4069</v>
      </c>
      <c r="H1012">
        <v>0</v>
      </c>
      <c r="I1012">
        <v>0</v>
      </c>
      <c r="J1012">
        <v>0</v>
      </c>
      <c r="K1012" t="s">
        <v>4070</v>
      </c>
      <c r="Q1012">
        <v>47</v>
      </c>
    </row>
    <row r="1013" spans="1:17" x14ac:dyDescent="0.25">
      <c r="A1013">
        <v>5366345</v>
      </c>
      <c r="B1013" t="s">
        <v>4071</v>
      </c>
      <c r="C1013" t="e">
        <f t="shared" si="35"/>
        <v>#NAME?</v>
      </c>
      <c r="D1013" t="s">
        <v>4072</v>
      </c>
      <c r="E1013">
        <v>3</v>
      </c>
      <c r="F1013" s="1">
        <v>41885</v>
      </c>
      <c r="G1013" t="s">
        <v>4073</v>
      </c>
      <c r="H1013">
        <v>0</v>
      </c>
      <c r="I1013">
        <v>0</v>
      </c>
      <c r="J1013">
        <v>0</v>
      </c>
      <c r="K1013" t="s">
        <v>4074</v>
      </c>
      <c r="Q1013">
        <v>45</v>
      </c>
    </row>
    <row r="1014" spans="1:17" x14ac:dyDescent="0.25">
      <c r="A1014">
        <v>5366351</v>
      </c>
      <c r="B1014" t="s">
        <v>4075</v>
      </c>
      <c r="C1014" t="e">
        <f t="shared" si="35"/>
        <v>#NAME?</v>
      </c>
      <c r="D1014" t="s">
        <v>4076</v>
      </c>
      <c r="E1014">
        <v>5</v>
      </c>
      <c r="F1014" s="1">
        <v>41894</v>
      </c>
      <c r="G1014" t="s">
        <v>4077</v>
      </c>
      <c r="H1014">
        <v>3</v>
      </c>
      <c r="I1014">
        <v>0</v>
      </c>
      <c r="J1014">
        <v>0</v>
      </c>
      <c r="K1014" t="s">
        <v>4078</v>
      </c>
      <c r="Q1014">
        <v>56</v>
      </c>
    </row>
    <row r="1015" spans="1:17" x14ac:dyDescent="0.25">
      <c r="A1015">
        <v>5366357</v>
      </c>
      <c r="B1015" t="s">
        <v>4079</v>
      </c>
      <c r="C1015" t="e">
        <f t="shared" si="35"/>
        <v>#NAME?</v>
      </c>
      <c r="D1015" t="s">
        <v>4080</v>
      </c>
      <c r="E1015">
        <v>1</v>
      </c>
      <c r="F1015" s="1">
        <v>42000</v>
      </c>
      <c r="G1015" t="s">
        <v>4081</v>
      </c>
      <c r="H1015">
        <v>16</v>
      </c>
      <c r="I1015">
        <v>2</v>
      </c>
      <c r="J1015">
        <v>1</v>
      </c>
      <c r="K1015" t="s">
        <v>4082</v>
      </c>
      <c r="Q1015">
        <v>209</v>
      </c>
    </row>
    <row r="1016" spans="1:17" x14ac:dyDescent="0.25">
      <c r="A1016">
        <v>5366326</v>
      </c>
      <c r="B1016" t="s">
        <v>4083</v>
      </c>
      <c r="C1016" t="e">
        <f t="shared" si="35"/>
        <v>#NAME?</v>
      </c>
      <c r="D1016" t="s">
        <v>4084</v>
      </c>
      <c r="E1016">
        <v>4</v>
      </c>
      <c r="F1016" s="1">
        <v>42000</v>
      </c>
      <c r="G1016" t="s">
        <v>4085</v>
      </c>
      <c r="H1016">
        <v>0</v>
      </c>
      <c r="I1016">
        <v>0</v>
      </c>
      <c r="J1016">
        <v>0</v>
      </c>
      <c r="K1016" t="s">
        <v>4086</v>
      </c>
      <c r="Q1016">
        <v>29</v>
      </c>
    </row>
    <row r="1017" spans="1:17" x14ac:dyDescent="0.25">
      <c r="A1017">
        <v>5366330</v>
      </c>
      <c r="B1017" t="s">
        <v>4087</v>
      </c>
      <c r="C1017" t="e">
        <f t="shared" si="35"/>
        <v>#NAME?</v>
      </c>
      <c r="D1017" t="s">
        <v>4088</v>
      </c>
      <c r="E1017">
        <v>5</v>
      </c>
      <c r="F1017" s="1">
        <v>42202</v>
      </c>
      <c r="G1017" t="s">
        <v>4089</v>
      </c>
      <c r="H1017">
        <v>2</v>
      </c>
      <c r="I1017">
        <v>0</v>
      </c>
      <c r="J1017">
        <v>1</v>
      </c>
      <c r="K1017" t="s">
        <v>4090</v>
      </c>
      <c r="Q1017">
        <v>16</v>
      </c>
    </row>
    <row r="1018" spans="1:17" x14ac:dyDescent="0.25">
      <c r="A1018">
        <v>5366343</v>
      </c>
      <c r="B1018" t="s">
        <v>4091</v>
      </c>
      <c r="C1018" t="e">
        <f t="shared" si="35"/>
        <v>#NAME?</v>
      </c>
      <c r="D1018" t="s">
        <v>4092</v>
      </c>
      <c r="E1018">
        <v>4</v>
      </c>
      <c r="F1018" s="1">
        <v>42295</v>
      </c>
      <c r="G1018" t="s">
        <v>4093</v>
      </c>
      <c r="H1018">
        <v>2</v>
      </c>
      <c r="I1018">
        <v>0</v>
      </c>
      <c r="J1018">
        <v>2</v>
      </c>
      <c r="K1018" t="s">
        <v>4094</v>
      </c>
      <c r="Q1018">
        <v>18</v>
      </c>
    </row>
    <row r="1019" spans="1:17" x14ac:dyDescent="0.25">
      <c r="A1019">
        <v>5366349</v>
      </c>
      <c r="B1019" t="s">
        <v>4095</v>
      </c>
      <c r="C1019" t="e">
        <f t="shared" si="35"/>
        <v>#NAME?</v>
      </c>
      <c r="D1019" t="s">
        <v>4096</v>
      </c>
      <c r="E1019">
        <v>4</v>
      </c>
      <c r="F1019" s="1">
        <v>42609</v>
      </c>
      <c r="G1019" t="s">
        <v>4097</v>
      </c>
      <c r="H1019">
        <v>3</v>
      </c>
      <c r="I1019">
        <v>2</v>
      </c>
      <c r="J1019">
        <v>2</v>
      </c>
      <c r="K1019" t="s">
        <v>4098</v>
      </c>
      <c r="Q1019">
        <v>38</v>
      </c>
    </row>
    <row r="1020" spans="1:17" x14ac:dyDescent="0.25">
      <c r="A1020">
        <v>5366337</v>
      </c>
      <c r="B1020" t="s">
        <v>4099</v>
      </c>
      <c r="C1020" t="e">
        <f t="shared" si="35"/>
        <v>#NAME?</v>
      </c>
      <c r="D1020" t="s">
        <v>4100</v>
      </c>
      <c r="E1020">
        <v>1</v>
      </c>
      <c r="F1020" s="1">
        <v>43063</v>
      </c>
      <c r="G1020" t="s">
        <v>4101</v>
      </c>
      <c r="H1020">
        <v>11</v>
      </c>
      <c r="I1020">
        <v>1</v>
      </c>
      <c r="J1020">
        <v>0</v>
      </c>
      <c r="K1020" t="s">
        <v>4102</v>
      </c>
      <c r="Q1020">
        <v>313</v>
      </c>
    </row>
    <row r="1021" spans="1:17" x14ac:dyDescent="0.25">
      <c r="A1021">
        <v>5366342</v>
      </c>
      <c r="B1021" t="s">
        <v>4103</v>
      </c>
      <c r="C1021" t="e">
        <f t="shared" si="35"/>
        <v>#NAME?</v>
      </c>
      <c r="D1021" t="s">
        <v>4104</v>
      </c>
      <c r="E1021">
        <v>4</v>
      </c>
      <c r="F1021" s="1">
        <v>43172</v>
      </c>
      <c r="G1021" t="s">
        <v>4105</v>
      </c>
      <c r="H1021">
        <v>1</v>
      </c>
      <c r="I1021">
        <v>0</v>
      </c>
      <c r="J1021">
        <v>0</v>
      </c>
      <c r="K1021" t="s">
        <v>4106</v>
      </c>
      <c r="Q1021">
        <v>41</v>
      </c>
    </row>
    <row r="1022" spans="1:17" x14ac:dyDescent="0.25">
      <c r="A1022">
        <v>4919096</v>
      </c>
      <c r="B1022" t="s">
        <v>4107</v>
      </c>
      <c r="C1022" t="e">
        <f t="shared" ref="C1022:C1031" si="36">-ILapEusonY1QHyJPvUk2A</f>
        <v>#NAME?</v>
      </c>
      <c r="D1022" t="s">
        <v>4108</v>
      </c>
      <c r="E1022">
        <v>3</v>
      </c>
      <c r="F1022" s="1">
        <v>42976</v>
      </c>
      <c r="G1022" t="s">
        <v>4109</v>
      </c>
      <c r="H1022">
        <v>0</v>
      </c>
      <c r="I1022">
        <v>0</v>
      </c>
      <c r="J1022">
        <v>0</v>
      </c>
      <c r="K1022" t="s">
        <v>4110</v>
      </c>
      <c r="Q1022">
        <v>210</v>
      </c>
    </row>
    <row r="1023" spans="1:17" x14ac:dyDescent="0.25">
      <c r="A1023">
        <v>4919076</v>
      </c>
      <c r="B1023" t="s">
        <v>4111</v>
      </c>
      <c r="C1023" t="e">
        <f t="shared" si="36"/>
        <v>#NAME?</v>
      </c>
      <c r="D1023" t="s">
        <v>4112</v>
      </c>
      <c r="E1023">
        <v>3</v>
      </c>
      <c r="F1023" s="1">
        <v>43073</v>
      </c>
      <c r="G1023" t="s">
        <v>4113</v>
      </c>
      <c r="H1023">
        <v>1</v>
      </c>
      <c r="I1023">
        <v>0</v>
      </c>
      <c r="J1023">
        <v>0</v>
      </c>
      <c r="K1023" t="s">
        <v>4114</v>
      </c>
      <c r="Q1023">
        <v>240</v>
      </c>
    </row>
    <row r="1024" spans="1:17" x14ac:dyDescent="0.25">
      <c r="A1024">
        <v>4919058</v>
      </c>
      <c r="B1024" t="s">
        <v>4115</v>
      </c>
      <c r="C1024" t="e">
        <f t="shared" si="36"/>
        <v>#NAME?</v>
      </c>
      <c r="D1024" t="s">
        <v>4116</v>
      </c>
      <c r="E1024">
        <v>5</v>
      </c>
      <c r="F1024" s="1">
        <v>43227</v>
      </c>
      <c r="G1024" t="s">
        <v>4117</v>
      </c>
      <c r="H1024">
        <v>0</v>
      </c>
      <c r="I1024">
        <v>0</v>
      </c>
      <c r="J1024">
        <v>0</v>
      </c>
      <c r="K1024" t="s">
        <v>4118</v>
      </c>
      <c r="Q1024">
        <v>237</v>
      </c>
    </row>
    <row r="1025" spans="1:17" x14ac:dyDescent="0.25">
      <c r="A1025">
        <v>4919071</v>
      </c>
      <c r="B1025" t="s">
        <v>4119</v>
      </c>
      <c r="C1025" t="e">
        <f t="shared" si="36"/>
        <v>#NAME?</v>
      </c>
      <c r="D1025" t="s">
        <v>4120</v>
      </c>
      <c r="E1025">
        <v>4</v>
      </c>
      <c r="F1025" s="1">
        <v>43228</v>
      </c>
      <c r="G1025" t="s">
        <v>4121</v>
      </c>
      <c r="H1025">
        <v>0</v>
      </c>
      <c r="I1025">
        <v>0</v>
      </c>
      <c r="J1025">
        <v>0</v>
      </c>
      <c r="K1025" t="s">
        <v>4122</v>
      </c>
      <c r="Q1025">
        <v>247</v>
      </c>
    </row>
    <row r="1026" spans="1:17" x14ac:dyDescent="0.25">
      <c r="A1026">
        <v>4919094</v>
      </c>
      <c r="B1026" t="s">
        <v>4123</v>
      </c>
      <c r="C1026" t="e">
        <f t="shared" si="36"/>
        <v>#NAME?</v>
      </c>
      <c r="D1026" t="s">
        <v>4124</v>
      </c>
      <c r="E1026">
        <v>3</v>
      </c>
      <c r="F1026" s="1">
        <v>43232</v>
      </c>
      <c r="G1026" t="s">
        <v>4125</v>
      </c>
      <c r="H1026">
        <v>0</v>
      </c>
      <c r="I1026">
        <v>0</v>
      </c>
      <c r="J1026">
        <v>0</v>
      </c>
      <c r="K1026" t="s">
        <v>4126</v>
      </c>
      <c r="Q1026">
        <v>110</v>
      </c>
    </row>
    <row r="1027" spans="1:17" x14ac:dyDescent="0.25">
      <c r="A1027">
        <v>4919086</v>
      </c>
      <c r="B1027" t="s">
        <v>4127</v>
      </c>
      <c r="C1027" t="e">
        <f t="shared" si="36"/>
        <v>#NAME?</v>
      </c>
      <c r="D1027" t="s">
        <v>4128</v>
      </c>
      <c r="E1027">
        <v>3</v>
      </c>
      <c r="F1027" s="1">
        <v>43233</v>
      </c>
      <c r="G1027" t="s">
        <v>4129</v>
      </c>
      <c r="H1027">
        <v>0</v>
      </c>
      <c r="I1027">
        <v>0</v>
      </c>
      <c r="J1027">
        <v>0</v>
      </c>
      <c r="K1027" t="s">
        <v>4130</v>
      </c>
      <c r="Q1027">
        <v>129</v>
      </c>
    </row>
    <row r="1028" spans="1:17" x14ac:dyDescent="0.25">
      <c r="A1028">
        <v>4919078</v>
      </c>
      <c r="B1028" t="s">
        <v>4131</v>
      </c>
      <c r="C1028" t="e">
        <f t="shared" si="36"/>
        <v>#NAME?</v>
      </c>
      <c r="D1028" t="s">
        <v>4132</v>
      </c>
      <c r="E1028">
        <v>4</v>
      </c>
      <c r="F1028" s="1">
        <v>43236</v>
      </c>
      <c r="G1028" t="s">
        <v>4133</v>
      </c>
      <c r="H1028">
        <v>0</v>
      </c>
      <c r="I1028">
        <v>0</v>
      </c>
      <c r="J1028">
        <v>0</v>
      </c>
      <c r="K1028" t="s">
        <v>4134</v>
      </c>
      <c r="Q1028">
        <v>211</v>
      </c>
    </row>
    <row r="1029" spans="1:17" x14ac:dyDescent="0.25">
      <c r="A1029">
        <v>4919089</v>
      </c>
      <c r="B1029" t="s">
        <v>4135</v>
      </c>
      <c r="C1029" t="e">
        <f t="shared" si="36"/>
        <v>#NAME?</v>
      </c>
      <c r="D1029" t="s">
        <v>4136</v>
      </c>
      <c r="E1029">
        <v>5</v>
      </c>
      <c r="F1029" s="1">
        <v>43236</v>
      </c>
      <c r="G1029" t="s">
        <v>4137</v>
      </c>
      <c r="H1029">
        <v>0</v>
      </c>
      <c r="I1029">
        <v>0</v>
      </c>
      <c r="J1029">
        <v>0</v>
      </c>
      <c r="K1029" t="s">
        <v>4138</v>
      </c>
      <c r="Q1029">
        <v>135</v>
      </c>
    </row>
    <row r="1030" spans="1:17" x14ac:dyDescent="0.25">
      <c r="A1030">
        <v>4919066</v>
      </c>
      <c r="B1030" t="s">
        <v>4139</v>
      </c>
      <c r="C1030" t="e">
        <f t="shared" si="36"/>
        <v>#NAME?</v>
      </c>
      <c r="D1030" t="s">
        <v>4140</v>
      </c>
      <c r="E1030">
        <v>3</v>
      </c>
      <c r="F1030" s="1">
        <v>43277</v>
      </c>
      <c r="G1030" t="s">
        <v>4141</v>
      </c>
      <c r="H1030">
        <v>0</v>
      </c>
      <c r="I1030">
        <v>0</v>
      </c>
      <c r="J1030">
        <v>0</v>
      </c>
      <c r="K1030" t="s">
        <v>4142</v>
      </c>
      <c r="Q1030">
        <v>163</v>
      </c>
    </row>
    <row r="1031" spans="1:17" x14ac:dyDescent="0.25">
      <c r="A1031">
        <v>4919060</v>
      </c>
      <c r="B1031" t="s">
        <v>4143</v>
      </c>
      <c r="C1031" t="e">
        <f t="shared" si="36"/>
        <v>#NAME?</v>
      </c>
      <c r="D1031" t="s">
        <v>4144</v>
      </c>
      <c r="E1031">
        <v>4</v>
      </c>
      <c r="F1031" s="1">
        <v>43282</v>
      </c>
      <c r="G1031" t="s">
        <v>4145</v>
      </c>
      <c r="H1031">
        <v>0</v>
      </c>
      <c r="I1031">
        <v>0</v>
      </c>
      <c r="J1031">
        <v>0</v>
      </c>
      <c r="K1031" t="s">
        <v>4146</v>
      </c>
      <c r="Q1031">
        <v>209</v>
      </c>
    </row>
    <row r="1032" spans="1:17" x14ac:dyDescent="0.25">
      <c r="A1032">
        <v>5647356</v>
      </c>
      <c r="B1032" t="s">
        <v>4147</v>
      </c>
      <c r="C1032" t="e">
        <f t="shared" ref="C1032:C1041" si="37">-Ia1lWvBNdgGySyB2VSgNQ</f>
        <v>#NAME?</v>
      </c>
      <c r="D1032" t="s">
        <v>4148</v>
      </c>
      <c r="E1032">
        <v>5</v>
      </c>
      <c r="F1032" s="1">
        <v>41644</v>
      </c>
      <c r="G1032" t="s">
        <v>4149</v>
      </c>
      <c r="H1032">
        <v>1</v>
      </c>
      <c r="I1032">
        <v>0</v>
      </c>
      <c r="J1032">
        <v>0</v>
      </c>
      <c r="K1032" t="s">
        <v>4150</v>
      </c>
      <c r="Q1032">
        <v>52</v>
      </c>
    </row>
    <row r="1033" spans="1:17" x14ac:dyDescent="0.25">
      <c r="A1033">
        <v>5647344</v>
      </c>
      <c r="B1033" t="s">
        <v>4151</v>
      </c>
      <c r="C1033" t="e">
        <f t="shared" si="37"/>
        <v>#NAME?</v>
      </c>
      <c r="D1033" t="s">
        <v>4152</v>
      </c>
      <c r="E1033">
        <v>1</v>
      </c>
      <c r="F1033" s="1">
        <v>41989</v>
      </c>
      <c r="G1033" t="s">
        <v>4153</v>
      </c>
      <c r="H1033">
        <v>0</v>
      </c>
      <c r="I1033">
        <v>0</v>
      </c>
      <c r="J1033">
        <v>0</v>
      </c>
      <c r="K1033" t="s">
        <v>4154</v>
      </c>
      <c r="Q1033">
        <v>112</v>
      </c>
    </row>
    <row r="1034" spans="1:17" x14ac:dyDescent="0.25">
      <c r="A1034">
        <v>5647337</v>
      </c>
      <c r="B1034" t="s">
        <v>4155</v>
      </c>
      <c r="C1034" t="e">
        <f t="shared" si="37"/>
        <v>#NAME?</v>
      </c>
      <c r="D1034" t="s">
        <v>4156</v>
      </c>
      <c r="E1034">
        <v>2</v>
      </c>
      <c r="F1034" s="1">
        <v>41989</v>
      </c>
      <c r="G1034" t="s">
        <v>4157</v>
      </c>
      <c r="H1034">
        <v>1</v>
      </c>
      <c r="I1034">
        <v>2</v>
      </c>
      <c r="J1034">
        <v>1</v>
      </c>
      <c r="K1034" t="s">
        <v>4158</v>
      </c>
      <c r="Q1034">
        <v>210</v>
      </c>
    </row>
    <row r="1035" spans="1:17" x14ac:dyDescent="0.25">
      <c r="A1035">
        <v>5647353</v>
      </c>
      <c r="B1035" t="s">
        <v>4159</v>
      </c>
      <c r="C1035" t="e">
        <f t="shared" si="37"/>
        <v>#NAME?</v>
      </c>
      <c r="D1035" t="s">
        <v>4160</v>
      </c>
      <c r="E1035">
        <v>5</v>
      </c>
      <c r="F1035" s="1">
        <v>42093</v>
      </c>
      <c r="G1035" t="s">
        <v>4161</v>
      </c>
      <c r="H1035">
        <v>1</v>
      </c>
      <c r="I1035">
        <v>1</v>
      </c>
      <c r="J1035">
        <v>0</v>
      </c>
      <c r="K1035" t="s">
        <v>4162</v>
      </c>
      <c r="Q1035">
        <v>29</v>
      </c>
    </row>
    <row r="1036" spans="1:17" x14ac:dyDescent="0.25">
      <c r="A1036">
        <v>5647349</v>
      </c>
      <c r="B1036" t="s">
        <v>4163</v>
      </c>
      <c r="C1036" t="e">
        <f t="shared" si="37"/>
        <v>#NAME?</v>
      </c>
      <c r="D1036" t="s">
        <v>4164</v>
      </c>
      <c r="E1036">
        <v>5</v>
      </c>
      <c r="F1036" s="1">
        <v>42296</v>
      </c>
      <c r="G1036" t="s">
        <v>4165</v>
      </c>
      <c r="H1036">
        <v>1</v>
      </c>
      <c r="I1036">
        <v>0</v>
      </c>
      <c r="J1036">
        <v>0</v>
      </c>
      <c r="K1036" t="s">
        <v>4166</v>
      </c>
      <c r="Q1036">
        <v>47</v>
      </c>
    </row>
    <row r="1037" spans="1:17" x14ac:dyDescent="0.25">
      <c r="A1037">
        <v>5647352</v>
      </c>
      <c r="B1037" t="s">
        <v>4167</v>
      </c>
      <c r="C1037" t="e">
        <f t="shared" si="37"/>
        <v>#NAME?</v>
      </c>
      <c r="D1037" t="s">
        <v>4168</v>
      </c>
      <c r="E1037">
        <v>1</v>
      </c>
      <c r="F1037" s="1">
        <v>42323</v>
      </c>
      <c r="G1037" t="s">
        <v>4169</v>
      </c>
      <c r="H1037">
        <v>3</v>
      </c>
      <c r="I1037">
        <v>0</v>
      </c>
      <c r="J1037">
        <v>1</v>
      </c>
      <c r="K1037" t="s">
        <v>4170</v>
      </c>
      <c r="Q1037">
        <v>79</v>
      </c>
    </row>
    <row r="1038" spans="1:17" x14ac:dyDescent="0.25">
      <c r="A1038">
        <v>5647362</v>
      </c>
      <c r="B1038" t="s">
        <v>4171</v>
      </c>
      <c r="C1038" t="e">
        <f t="shared" si="37"/>
        <v>#NAME?</v>
      </c>
      <c r="D1038" t="s">
        <v>4172</v>
      </c>
      <c r="E1038">
        <v>5</v>
      </c>
      <c r="F1038" s="1">
        <v>42328</v>
      </c>
      <c r="G1038" t="s">
        <v>4173</v>
      </c>
      <c r="H1038">
        <v>0</v>
      </c>
      <c r="I1038">
        <v>0</v>
      </c>
      <c r="J1038">
        <v>0</v>
      </c>
      <c r="K1038" t="s">
        <v>4174</v>
      </c>
      <c r="Q1038">
        <v>136</v>
      </c>
    </row>
    <row r="1039" spans="1:17" x14ac:dyDescent="0.25">
      <c r="A1039">
        <v>5647360</v>
      </c>
      <c r="B1039" t="s">
        <v>4175</v>
      </c>
      <c r="C1039" t="e">
        <f t="shared" si="37"/>
        <v>#NAME?</v>
      </c>
      <c r="D1039" t="s">
        <v>4176</v>
      </c>
      <c r="E1039">
        <v>1</v>
      </c>
      <c r="F1039" s="1">
        <v>42806</v>
      </c>
      <c r="G1039" t="s">
        <v>4177</v>
      </c>
      <c r="H1039">
        <v>2</v>
      </c>
      <c r="I1039">
        <v>1</v>
      </c>
      <c r="J1039">
        <v>0</v>
      </c>
      <c r="K1039" t="s">
        <v>4178</v>
      </c>
      <c r="Q1039">
        <v>99</v>
      </c>
    </row>
    <row r="1040" spans="1:17" x14ac:dyDescent="0.25">
      <c r="A1040">
        <v>5647346</v>
      </c>
      <c r="B1040" t="s">
        <v>4179</v>
      </c>
      <c r="C1040" t="e">
        <f t="shared" si="37"/>
        <v>#NAME?</v>
      </c>
      <c r="D1040" t="s">
        <v>4180</v>
      </c>
      <c r="E1040">
        <v>2</v>
      </c>
      <c r="F1040" s="1">
        <v>42962</v>
      </c>
      <c r="G1040" t="s">
        <v>4181</v>
      </c>
      <c r="H1040">
        <v>0</v>
      </c>
      <c r="I1040">
        <v>0</v>
      </c>
      <c r="J1040">
        <v>0</v>
      </c>
      <c r="K1040" t="s">
        <v>4182</v>
      </c>
      <c r="Q1040">
        <v>115</v>
      </c>
    </row>
    <row r="1041" spans="1:17" x14ac:dyDescent="0.25">
      <c r="A1041">
        <v>5647347</v>
      </c>
      <c r="B1041" t="s">
        <v>4183</v>
      </c>
      <c r="C1041" t="e">
        <f t="shared" si="37"/>
        <v>#NAME?</v>
      </c>
      <c r="D1041" t="s">
        <v>4184</v>
      </c>
      <c r="E1041">
        <v>3</v>
      </c>
      <c r="F1041" s="1">
        <v>43023</v>
      </c>
      <c r="G1041" t="s">
        <v>4185</v>
      </c>
      <c r="H1041">
        <v>1</v>
      </c>
      <c r="I1041">
        <v>0</v>
      </c>
      <c r="J1041">
        <v>0</v>
      </c>
      <c r="K1041" t="s">
        <v>4186</v>
      </c>
      <c r="Q1041">
        <v>199</v>
      </c>
    </row>
    <row r="1042" spans="1:17" x14ac:dyDescent="0.25">
      <c r="A1042">
        <v>1729608</v>
      </c>
      <c r="B1042" t="s">
        <v>4187</v>
      </c>
      <c r="C1042" t="e">
        <f t="shared" ref="C1042:C1051" si="38">-IcuwptriARnTWf_EaqgrA</f>
        <v>#NAME?</v>
      </c>
      <c r="D1042" t="s">
        <v>4188</v>
      </c>
      <c r="E1042">
        <v>2</v>
      </c>
      <c r="F1042" s="1">
        <v>41341</v>
      </c>
      <c r="G1042" t="s">
        <v>4189</v>
      </c>
      <c r="H1042">
        <v>0</v>
      </c>
      <c r="I1042">
        <v>0</v>
      </c>
      <c r="J1042">
        <v>0</v>
      </c>
      <c r="K1042" t="s">
        <v>4190</v>
      </c>
      <c r="Q1042">
        <v>92</v>
      </c>
    </row>
    <row r="1043" spans="1:17" x14ac:dyDescent="0.25">
      <c r="A1043">
        <v>1729613</v>
      </c>
      <c r="B1043" t="s">
        <v>4191</v>
      </c>
      <c r="C1043" t="e">
        <f t="shared" si="38"/>
        <v>#NAME?</v>
      </c>
      <c r="D1043" t="s">
        <v>4192</v>
      </c>
      <c r="E1043">
        <v>3</v>
      </c>
      <c r="F1043" s="1">
        <v>41467</v>
      </c>
      <c r="G1043" t="s">
        <v>4193</v>
      </c>
      <c r="H1043">
        <v>0</v>
      </c>
      <c r="I1043">
        <v>0</v>
      </c>
      <c r="J1043">
        <v>0</v>
      </c>
      <c r="K1043" t="s">
        <v>4194</v>
      </c>
      <c r="Q1043">
        <v>78</v>
      </c>
    </row>
    <row r="1044" spans="1:17" x14ac:dyDescent="0.25">
      <c r="A1044">
        <v>1755018</v>
      </c>
      <c r="B1044" t="s">
        <v>4195</v>
      </c>
      <c r="C1044" t="e">
        <f t="shared" si="38"/>
        <v>#NAME?</v>
      </c>
      <c r="D1044" t="s">
        <v>4196</v>
      </c>
      <c r="E1044">
        <v>5</v>
      </c>
      <c r="F1044" s="1">
        <v>41519</v>
      </c>
      <c r="G1044" t="s">
        <v>4197</v>
      </c>
      <c r="H1044">
        <v>0</v>
      </c>
      <c r="I1044">
        <v>1</v>
      </c>
      <c r="J1044">
        <v>0</v>
      </c>
      <c r="K1044" t="s">
        <v>4198</v>
      </c>
      <c r="Q1044">
        <v>74</v>
      </c>
    </row>
    <row r="1045" spans="1:17" x14ac:dyDescent="0.25">
      <c r="A1045">
        <v>1755013</v>
      </c>
      <c r="B1045" t="s">
        <v>4199</v>
      </c>
      <c r="C1045" t="e">
        <f t="shared" si="38"/>
        <v>#NAME?</v>
      </c>
      <c r="D1045" t="s">
        <v>4200</v>
      </c>
      <c r="E1045">
        <v>5</v>
      </c>
      <c r="F1045" s="1">
        <v>41519</v>
      </c>
      <c r="G1045" t="s">
        <v>4201</v>
      </c>
      <c r="H1045">
        <v>1</v>
      </c>
      <c r="I1045">
        <v>0</v>
      </c>
      <c r="J1045">
        <v>0</v>
      </c>
      <c r="K1045" t="s">
        <v>4202</v>
      </c>
      <c r="Q1045">
        <v>114</v>
      </c>
    </row>
    <row r="1046" spans="1:17" x14ac:dyDescent="0.25">
      <c r="A1046">
        <v>1755022</v>
      </c>
      <c r="B1046" t="s">
        <v>4203</v>
      </c>
      <c r="C1046" t="e">
        <f t="shared" si="38"/>
        <v>#NAME?</v>
      </c>
      <c r="D1046" t="s">
        <v>4204</v>
      </c>
      <c r="E1046">
        <v>5</v>
      </c>
      <c r="F1046" s="1">
        <v>41519</v>
      </c>
      <c r="G1046" t="s">
        <v>4205</v>
      </c>
      <c r="H1046">
        <v>3</v>
      </c>
      <c r="I1046">
        <v>1</v>
      </c>
      <c r="J1046">
        <v>1</v>
      </c>
      <c r="K1046" t="s">
        <v>4206</v>
      </c>
      <c r="Q1046">
        <v>126</v>
      </c>
    </row>
    <row r="1047" spans="1:17" x14ac:dyDescent="0.25">
      <c r="A1047">
        <v>1729617</v>
      </c>
      <c r="B1047" t="s">
        <v>4207</v>
      </c>
      <c r="C1047" t="e">
        <f t="shared" si="38"/>
        <v>#NAME?</v>
      </c>
      <c r="D1047" t="s">
        <v>4208</v>
      </c>
      <c r="E1047">
        <v>2</v>
      </c>
      <c r="F1047" s="1">
        <v>41519</v>
      </c>
      <c r="G1047" t="s">
        <v>4209</v>
      </c>
      <c r="H1047">
        <v>1</v>
      </c>
      <c r="I1047">
        <v>0</v>
      </c>
      <c r="J1047">
        <v>0</v>
      </c>
      <c r="K1047" t="s">
        <v>4210</v>
      </c>
      <c r="Q1047">
        <v>149</v>
      </c>
    </row>
    <row r="1048" spans="1:17" x14ac:dyDescent="0.25">
      <c r="A1048">
        <v>1729622</v>
      </c>
      <c r="B1048" t="s">
        <v>4211</v>
      </c>
      <c r="C1048" t="e">
        <f t="shared" si="38"/>
        <v>#NAME?</v>
      </c>
      <c r="D1048" t="s">
        <v>4212</v>
      </c>
      <c r="E1048">
        <v>3</v>
      </c>
      <c r="F1048" s="1">
        <v>41609</v>
      </c>
      <c r="G1048" t="s">
        <v>4213</v>
      </c>
      <c r="H1048">
        <v>0</v>
      </c>
      <c r="I1048">
        <v>0</v>
      </c>
      <c r="J1048">
        <v>0</v>
      </c>
      <c r="K1048" t="s">
        <v>4214</v>
      </c>
      <c r="Q1048">
        <v>40</v>
      </c>
    </row>
    <row r="1049" spans="1:17" x14ac:dyDescent="0.25">
      <c r="A1049">
        <v>1755012</v>
      </c>
      <c r="B1049" t="s">
        <v>4215</v>
      </c>
      <c r="C1049" t="e">
        <f t="shared" si="38"/>
        <v>#NAME?</v>
      </c>
      <c r="D1049" t="s">
        <v>4216</v>
      </c>
      <c r="E1049">
        <v>5</v>
      </c>
      <c r="F1049" s="1">
        <v>41769</v>
      </c>
      <c r="G1049" t="s">
        <v>4217</v>
      </c>
      <c r="H1049">
        <v>7</v>
      </c>
      <c r="I1049">
        <v>1</v>
      </c>
      <c r="J1049">
        <v>2</v>
      </c>
      <c r="K1049" t="s">
        <v>4218</v>
      </c>
      <c r="Q1049">
        <v>88</v>
      </c>
    </row>
    <row r="1050" spans="1:17" x14ac:dyDescent="0.25">
      <c r="A1050">
        <v>1729614</v>
      </c>
      <c r="B1050" t="s">
        <v>4219</v>
      </c>
      <c r="C1050" t="e">
        <f t="shared" si="38"/>
        <v>#NAME?</v>
      </c>
      <c r="D1050" t="s">
        <v>4220</v>
      </c>
      <c r="E1050">
        <v>5</v>
      </c>
      <c r="F1050" s="1">
        <v>41864</v>
      </c>
      <c r="G1050" t="s">
        <v>4221</v>
      </c>
      <c r="H1050">
        <v>2</v>
      </c>
      <c r="I1050">
        <v>0</v>
      </c>
      <c r="J1050">
        <v>0</v>
      </c>
      <c r="K1050" t="s">
        <v>4222</v>
      </c>
      <c r="Q1050">
        <v>114</v>
      </c>
    </row>
    <row r="1051" spans="1:17" x14ac:dyDescent="0.25">
      <c r="A1051">
        <v>1729607</v>
      </c>
      <c r="B1051" t="s">
        <v>4223</v>
      </c>
      <c r="C1051" t="e">
        <f t="shared" si="38"/>
        <v>#NAME?</v>
      </c>
      <c r="D1051" t="s">
        <v>4224</v>
      </c>
      <c r="E1051">
        <v>3</v>
      </c>
      <c r="F1051" s="1">
        <v>42194</v>
      </c>
      <c r="G1051" t="s">
        <v>4225</v>
      </c>
      <c r="H1051">
        <v>3</v>
      </c>
      <c r="I1051">
        <v>0</v>
      </c>
      <c r="J1051">
        <v>1</v>
      </c>
      <c r="K1051" t="s">
        <v>4226</v>
      </c>
      <c r="Q1051">
        <v>88</v>
      </c>
    </row>
    <row r="1052" spans="1:17" x14ac:dyDescent="0.25">
      <c r="A1052">
        <v>4424373</v>
      </c>
      <c r="B1052" t="s">
        <v>4227</v>
      </c>
      <c r="C1052" t="e">
        <f t="shared" ref="C1052:C1061" si="39">-InhDRRVG7wrwsgAUvN4Qw</f>
        <v>#NAME?</v>
      </c>
      <c r="D1052" t="s">
        <v>4228</v>
      </c>
      <c r="E1052">
        <v>1</v>
      </c>
      <c r="F1052" s="1">
        <v>40129</v>
      </c>
      <c r="G1052" t="s">
        <v>4229</v>
      </c>
      <c r="H1052">
        <v>70</v>
      </c>
      <c r="I1052">
        <v>21</v>
      </c>
      <c r="J1052">
        <v>1</v>
      </c>
      <c r="K1052" t="s">
        <v>4230</v>
      </c>
      <c r="Q1052">
        <v>342</v>
      </c>
    </row>
    <row r="1053" spans="1:17" x14ac:dyDescent="0.25">
      <c r="A1053">
        <v>4424318</v>
      </c>
      <c r="B1053" t="s">
        <v>4231</v>
      </c>
      <c r="C1053" t="e">
        <f t="shared" si="39"/>
        <v>#NAME?</v>
      </c>
      <c r="D1053" t="s">
        <v>4232</v>
      </c>
      <c r="E1053">
        <v>5</v>
      </c>
      <c r="F1053" s="1">
        <v>40148</v>
      </c>
      <c r="G1053" t="s">
        <v>4233</v>
      </c>
      <c r="H1053">
        <v>3</v>
      </c>
      <c r="I1053">
        <v>0</v>
      </c>
      <c r="J1053">
        <v>1</v>
      </c>
      <c r="K1053" t="s">
        <v>4234</v>
      </c>
      <c r="Q1053">
        <v>210</v>
      </c>
    </row>
    <row r="1054" spans="1:17" x14ac:dyDescent="0.25">
      <c r="A1054">
        <v>4424326</v>
      </c>
      <c r="B1054" t="s">
        <v>4235</v>
      </c>
      <c r="C1054" t="e">
        <f t="shared" si="39"/>
        <v>#NAME?</v>
      </c>
      <c r="D1054" t="s">
        <v>4236</v>
      </c>
      <c r="E1054">
        <v>3</v>
      </c>
      <c r="F1054" s="1">
        <v>40166</v>
      </c>
      <c r="G1054" t="s">
        <v>4237</v>
      </c>
      <c r="H1054">
        <v>0</v>
      </c>
      <c r="I1054">
        <v>0</v>
      </c>
      <c r="J1054">
        <v>0</v>
      </c>
      <c r="K1054" t="s">
        <v>4238</v>
      </c>
      <c r="Q1054">
        <v>278</v>
      </c>
    </row>
    <row r="1055" spans="1:17" x14ac:dyDescent="0.25">
      <c r="A1055">
        <v>4424415</v>
      </c>
      <c r="B1055" t="s">
        <v>4239</v>
      </c>
      <c r="C1055" t="e">
        <f t="shared" si="39"/>
        <v>#NAME?</v>
      </c>
      <c r="D1055" t="s">
        <v>4240</v>
      </c>
      <c r="E1055">
        <v>4</v>
      </c>
      <c r="F1055" s="1">
        <v>40179</v>
      </c>
      <c r="G1055" t="s">
        <v>4241</v>
      </c>
      <c r="H1055">
        <v>2</v>
      </c>
      <c r="I1055">
        <v>2</v>
      </c>
      <c r="J1055">
        <v>2</v>
      </c>
      <c r="K1055" t="s">
        <v>4242</v>
      </c>
      <c r="Q1055">
        <v>289</v>
      </c>
    </row>
    <row r="1056" spans="1:17" x14ac:dyDescent="0.25">
      <c r="A1056">
        <v>4424889</v>
      </c>
      <c r="B1056" t="s">
        <v>4243</v>
      </c>
      <c r="C1056" t="e">
        <f t="shared" si="39"/>
        <v>#NAME?</v>
      </c>
      <c r="D1056" t="s">
        <v>4244</v>
      </c>
      <c r="E1056">
        <v>3</v>
      </c>
      <c r="F1056" s="1">
        <v>40194</v>
      </c>
      <c r="G1056" t="s">
        <v>4245</v>
      </c>
      <c r="H1056">
        <v>1</v>
      </c>
      <c r="I1056">
        <v>1</v>
      </c>
      <c r="J1056">
        <v>2</v>
      </c>
      <c r="K1056" t="s">
        <v>4246</v>
      </c>
      <c r="Q1056">
        <v>244</v>
      </c>
    </row>
    <row r="1057" spans="1:17" x14ac:dyDescent="0.25">
      <c r="A1057">
        <v>4424560</v>
      </c>
      <c r="B1057" t="s">
        <v>4247</v>
      </c>
      <c r="C1057" t="e">
        <f t="shared" si="39"/>
        <v>#NAME?</v>
      </c>
      <c r="D1057" t="s">
        <v>4248</v>
      </c>
      <c r="E1057">
        <v>4</v>
      </c>
      <c r="F1057" s="1">
        <v>40205</v>
      </c>
      <c r="G1057" t="s">
        <v>4249</v>
      </c>
      <c r="H1057">
        <v>0</v>
      </c>
      <c r="I1057">
        <v>0</v>
      </c>
      <c r="J1057">
        <v>0</v>
      </c>
      <c r="K1057" t="s">
        <v>4250</v>
      </c>
      <c r="Q1057">
        <v>271</v>
      </c>
    </row>
    <row r="1058" spans="1:17" x14ac:dyDescent="0.25">
      <c r="A1058">
        <v>4424382</v>
      </c>
      <c r="B1058" t="s">
        <v>4251</v>
      </c>
      <c r="C1058" t="e">
        <f t="shared" si="39"/>
        <v>#NAME?</v>
      </c>
      <c r="D1058" t="s">
        <v>4252</v>
      </c>
      <c r="E1058">
        <v>4</v>
      </c>
      <c r="F1058" s="1">
        <v>40244</v>
      </c>
      <c r="G1058" t="s">
        <v>4253</v>
      </c>
      <c r="H1058">
        <v>12</v>
      </c>
      <c r="I1058">
        <v>4</v>
      </c>
      <c r="J1058">
        <v>3</v>
      </c>
      <c r="K1058" t="s">
        <v>4254</v>
      </c>
      <c r="L1058" s="3"/>
      <c r="Q1058">
        <v>174</v>
      </c>
    </row>
    <row r="1059" spans="1:17" x14ac:dyDescent="0.25">
      <c r="A1059">
        <v>4424274</v>
      </c>
      <c r="B1059" t="s">
        <v>4255</v>
      </c>
      <c r="C1059" t="e">
        <f t="shared" si="39"/>
        <v>#NAME?</v>
      </c>
      <c r="D1059" t="s">
        <v>4256</v>
      </c>
      <c r="E1059">
        <v>4</v>
      </c>
      <c r="F1059" s="1">
        <v>40251</v>
      </c>
      <c r="G1059" t="s">
        <v>4257</v>
      </c>
      <c r="H1059">
        <v>5</v>
      </c>
      <c r="I1059">
        <v>3</v>
      </c>
      <c r="J1059">
        <v>1</v>
      </c>
      <c r="K1059" t="s">
        <v>4258</v>
      </c>
      <c r="Q1059">
        <v>159</v>
      </c>
    </row>
    <row r="1060" spans="1:17" x14ac:dyDescent="0.25">
      <c r="A1060">
        <v>4424366</v>
      </c>
      <c r="B1060" t="s">
        <v>4259</v>
      </c>
      <c r="C1060" t="e">
        <f t="shared" si="39"/>
        <v>#NAME?</v>
      </c>
      <c r="D1060" t="s">
        <v>4260</v>
      </c>
      <c r="E1060">
        <v>3</v>
      </c>
      <c r="F1060" s="1">
        <v>40257</v>
      </c>
      <c r="G1060" t="s">
        <v>4261</v>
      </c>
      <c r="H1060">
        <v>0</v>
      </c>
      <c r="I1060">
        <v>0</v>
      </c>
      <c r="J1060">
        <v>0</v>
      </c>
      <c r="K1060" t="s">
        <v>4262</v>
      </c>
      <c r="Q1060">
        <v>185</v>
      </c>
    </row>
    <row r="1061" spans="1:17" x14ac:dyDescent="0.25">
      <c r="A1061">
        <v>4424711</v>
      </c>
      <c r="B1061" t="s">
        <v>4263</v>
      </c>
      <c r="C1061" t="e">
        <f t="shared" si="39"/>
        <v>#NAME?</v>
      </c>
      <c r="D1061" t="s">
        <v>4264</v>
      </c>
      <c r="E1061">
        <v>4</v>
      </c>
      <c r="F1061" s="1">
        <v>40604</v>
      </c>
      <c r="G1061" t="s">
        <v>4265</v>
      </c>
      <c r="H1061">
        <v>6</v>
      </c>
      <c r="I1061">
        <v>3</v>
      </c>
      <c r="J1061">
        <v>3</v>
      </c>
      <c r="K1061" t="s">
        <v>4266</v>
      </c>
      <c r="Q1061">
        <v>225</v>
      </c>
    </row>
    <row r="1062" spans="1:17" x14ac:dyDescent="0.25">
      <c r="A1062">
        <v>2715872</v>
      </c>
      <c r="B1062" t="s">
        <v>4267</v>
      </c>
      <c r="C1062" t="e">
        <f t="shared" ref="C1062:C1071" si="40">-JbAqzFT_1XFJwzHMSqogw</f>
        <v>#NAME?</v>
      </c>
      <c r="D1062" t="s">
        <v>4268</v>
      </c>
      <c r="E1062">
        <v>5</v>
      </c>
      <c r="F1062" s="1">
        <v>41149</v>
      </c>
      <c r="G1062" t="s">
        <v>4269</v>
      </c>
      <c r="H1062">
        <v>2</v>
      </c>
      <c r="I1062">
        <v>1</v>
      </c>
      <c r="J1062">
        <v>1</v>
      </c>
      <c r="K1062" t="s">
        <v>4270</v>
      </c>
      <c r="Q1062">
        <v>193</v>
      </c>
    </row>
    <row r="1063" spans="1:17" x14ac:dyDescent="0.25">
      <c r="A1063">
        <v>2715875</v>
      </c>
      <c r="B1063" t="s">
        <v>4271</v>
      </c>
      <c r="C1063" t="e">
        <f t="shared" si="40"/>
        <v>#NAME?</v>
      </c>
      <c r="D1063" t="s">
        <v>4272</v>
      </c>
      <c r="E1063">
        <v>1</v>
      </c>
      <c r="F1063" s="1">
        <v>41435</v>
      </c>
      <c r="G1063" t="s">
        <v>4273</v>
      </c>
      <c r="H1063">
        <v>3</v>
      </c>
      <c r="I1063">
        <v>2</v>
      </c>
      <c r="J1063">
        <v>1</v>
      </c>
      <c r="K1063" t="s">
        <v>4274</v>
      </c>
      <c r="Q1063">
        <v>141</v>
      </c>
    </row>
    <row r="1064" spans="1:17" x14ac:dyDescent="0.25">
      <c r="A1064">
        <v>2715880</v>
      </c>
      <c r="B1064" t="s">
        <v>4275</v>
      </c>
      <c r="C1064" t="e">
        <f t="shared" si="40"/>
        <v>#NAME?</v>
      </c>
      <c r="D1064" t="s">
        <v>4276</v>
      </c>
      <c r="E1064">
        <v>1</v>
      </c>
      <c r="F1064" s="1">
        <v>42380</v>
      </c>
      <c r="G1064" t="s">
        <v>4277</v>
      </c>
      <c r="H1064">
        <v>0</v>
      </c>
      <c r="I1064">
        <v>0</v>
      </c>
      <c r="J1064">
        <v>0</v>
      </c>
      <c r="K1064" t="s">
        <v>4278</v>
      </c>
      <c r="Q1064">
        <v>59</v>
      </c>
    </row>
    <row r="1065" spans="1:17" x14ac:dyDescent="0.25">
      <c r="A1065">
        <v>2715850</v>
      </c>
      <c r="B1065" t="s">
        <v>4279</v>
      </c>
      <c r="C1065" t="e">
        <f t="shared" si="40"/>
        <v>#NAME?</v>
      </c>
      <c r="D1065" t="s">
        <v>4280</v>
      </c>
      <c r="E1065">
        <v>3</v>
      </c>
      <c r="F1065" s="1">
        <v>42687</v>
      </c>
      <c r="G1065" t="s">
        <v>4281</v>
      </c>
      <c r="H1065">
        <v>2</v>
      </c>
      <c r="I1065">
        <v>0</v>
      </c>
      <c r="J1065">
        <v>0</v>
      </c>
      <c r="K1065" t="s">
        <v>4282</v>
      </c>
      <c r="Q1065">
        <v>16</v>
      </c>
    </row>
    <row r="1066" spans="1:17" x14ac:dyDescent="0.25">
      <c r="A1066">
        <v>2715856</v>
      </c>
      <c r="B1066" t="s">
        <v>4283</v>
      </c>
      <c r="C1066" t="e">
        <f t="shared" si="40"/>
        <v>#NAME?</v>
      </c>
      <c r="D1066" t="s">
        <v>4284</v>
      </c>
      <c r="E1066">
        <v>4</v>
      </c>
      <c r="F1066" s="1">
        <v>42945</v>
      </c>
      <c r="G1066" t="s">
        <v>4285</v>
      </c>
      <c r="H1066">
        <v>0</v>
      </c>
      <c r="I1066">
        <v>0</v>
      </c>
      <c r="J1066">
        <v>0</v>
      </c>
      <c r="K1066" t="s">
        <v>4286</v>
      </c>
      <c r="Q1066">
        <v>56</v>
      </c>
    </row>
    <row r="1067" spans="1:17" x14ac:dyDescent="0.25">
      <c r="A1067">
        <v>2715870</v>
      </c>
      <c r="B1067" t="s">
        <v>4287</v>
      </c>
      <c r="C1067" t="e">
        <f t="shared" si="40"/>
        <v>#NAME?</v>
      </c>
      <c r="D1067" t="s">
        <v>4288</v>
      </c>
      <c r="E1067">
        <v>5</v>
      </c>
      <c r="F1067" s="1">
        <v>43134</v>
      </c>
      <c r="G1067" t="s">
        <v>4289</v>
      </c>
      <c r="H1067">
        <v>3</v>
      </c>
      <c r="I1067">
        <v>0</v>
      </c>
      <c r="J1067">
        <v>2</v>
      </c>
      <c r="K1067" t="s">
        <v>4290</v>
      </c>
      <c r="Q1067">
        <v>72</v>
      </c>
    </row>
    <row r="1068" spans="1:17" x14ac:dyDescent="0.25">
      <c r="A1068">
        <v>2715853</v>
      </c>
      <c r="B1068" t="s">
        <v>4291</v>
      </c>
      <c r="C1068" t="e">
        <f t="shared" si="40"/>
        <v>#NAME?</v>
      </c>
      <c r="D1068" t="s">
        <v>4292</v>
      </c>
      <c r="E1068">
        <v>4</v>
      </c>
      <c r="F1068" s="1">
        <v>43149</v>
      </c>
      <c r="G1068" t="s">
        <v>4293</v>
      </c>
      <c r="H1068">
        <v>3</v>
      </c>
      <c r="I1068">
        <v>0</v>
      </c>
      <c r="J1068">
        <v>2</v>
      </c>
      <c r="K1068" t="s">
        <v>4294</v>
      </c>
      <c r="Q1068">
        <v>234</v>
      </c>
    </row>
    <row r="1069" spans="1:17" x14ac:dyDescent="0.25">
      <c r="A1069">
        <v>2715874</v>
      </c>
      <c r="B1069" t="s">
        <v>4295</v>
      </c>
      <c r="C1069" t="e">
        <f t="shared" si="40"/>
        <v>#NAME?</v>
      </c>
      <c r="D1069" t="s">
        <v>4296</v>
      </c>
      <c r="E1069">
        <v>1</v>
      </c>
      <c r="F1069" s="1">
        <v>43169</v>
      </c>
      <c r="G1069" t="s">
        <v>4297</v>
      </c>
      <c r="H1069">
        <v>2</v>
      </c>
      <c r="I1069">
        <v>0</v>
      </c>
      <c r="J1069">
        <v>2</v>
      </c>
      <c r="K1069" t="s">
        <v>4298</v>
      </c>
      <c r="Q1069">
        <v>398</v>
      </c>
    </row>
    <row r="1070" spans="1:17" x14ac:dyDescent="0.25">
      <c r="A1070">
        <v>2715841</v>
      </c>
      <c r="B1070" t="s">
        <v>4299</v>
      </c>
      <c r="C1070" t="e">
        <f t="shared" si="40"/>
        <v>#NAME?</v>
      </c>
      <c r="D1070" t="s">
        <v>4300</v>
      </c>
      <c r="E1070">
        <v>4</v>
      </c>
      <c r="F1070" s="1">
        <v>43186</v>
      </c>
      <c r="G1070" t="s">
        <v>4301</v>
      </c>
      <c r="H1070">
        <v>3</v>
      </c>
      <c r="I1070">
        <v>1</v>
      </c>
      <c r="J1070">
        <v>2</v>
      </c>
      <c r="K1070" t="s">
        <v>4302</v>
      </c>
      <c r="Q1070">
        <v>388</v>
      </c>
    </row>
    <row r="1071" spans="1:17" x14ac:dyDescent="0.25">
      <c r="A1071">
        <v>2715881</v>
      </c>
      <c r="B1071" t="e">
        <f>-uDVcgiNkTeVEghjDD10lQ</f>
        <v>#NAME?</v>
      </c>
      <c r="C1071" t="e">
        <f t="shared" si="40"/>
        <v>#NAME?</v>
      </c>
      <c r="D1071" t="s">
        <v>4303</v>
      </c>
      <c r="E1071">
        <v>2</v>
      </c>
      <c r="F1071" s="1">
        <v>43265</v>
      </c>
      <c r="G1071" t="s">
        <v>4304</v>
      </c>
      <c r="H1071">
        <v>2</v>
      </c>
      <c r="I1071">
        <v>1</v>
      </c>
      <c r="J1071">
        <v>1</v>
      </c>
      <c r="K1071" t="s">
        <v>4305</v>
      </c>
      <c r="Q1071">
        <v>81</v>
      </c>
    </row>
    <row r="1072" spans="1:17" x14ac:dyDescent="0.25">
      <c r="A1072">
        <v>3186205</v>
      </c>
      <c r="B1072" t="s">
        <v>4306</v>
      </c>
      <c r="C1072" t="e">
        <f t="shared" ref="C1072:C1081" si="41">-K3I3SCFvPS_Aw8B4gBtVQ</f>
        <v>#NAME?</v>
      </c>
      <c r="D1072" t="s">
        <v>4307</v>
      </c>
      <c r="E1072">
        <v>5</v>
      </c>
      <c r="F1072" s="1">
        <v>41840</v>
      </c>
      <c r="G1072" t="s">
        <v>4308</v>
      </c>
      <c r="H1072">
        <v>1</v>
      </c>
      <c r="I1072">
        <v>0</v>
      </c>
      <c r="J1072">
        <v>1</v>
      </c>
      <c r="K1072" t="s">
        <v>4309</v>
      </c>
      <c r="Q1072">
        <v>127</v>
      </c>
    </row>
    <row r="1073" spans="1:17" x14ac:dyDescent="0.25">
      <c r="A1073">
        <v>3186201</v>
      </c>
      <c r="B1073" t="s">
        <v>4310</v>
      </c>
      <c r="C1073" t="e">
        <f t="shared" si="41"/>
        <v>#NAME?</v>
      </c>
      <c r="D1073" t="s">
        <v>4311</v>
      </c>
      <c r="E1073">
        <v>1</v>
      </c>
      <c r="F1073" s="1">
        <v>41985</v>
      </c>
      <c r="G1073" t="s">
        <v>4312</v>
      </c>
      <c r="H1073">
        <v>7</v>
      </c>
      <c r="I1073">
        <v>1</v>
      </c>
      <c r="J1073">
        <v>2</v>
      </c>
      <c r="K1073" t="s">
        <v>4313</v>
      </c>
      <c r="Q1073">
        <v>227</v>
      </c>
    </row>
    <row r="1074" spans="1:17" x14ac:dyDescent="0.25">
      <c r="A1074">
        <v>3186249</v>
      </c>
      <c r="B1074" t="s">
        <v>4314</v>
      </c>
      <c r="C1074" t="e">
        <f t="shared" si="41"/>
        <v>#NAME?</v>
      </c>
      <c r="D1074" t="s">
        <v>4315</v>
      </c>
      <c r="E1074">
        <v>5</v>
      </c>
      <c r="F1074" s="1">
        <v>42744</v>
      </c>
      <c r="G1074" t="s">
        <v>4316</v>
      </c>
      <c r="H1074">
        <v>0</v>
      </c>
      <c r="I1074">
        <v>0</v>
      </c>
      <c r="J1074">
        <v>0</v>
      </c>
      <c r="K1074" t="s">
        <v>4317</v>
      </c>
      <c r="Q1074">
        <v>18</v>
      </c>
    </row>
    <row r="1075" spans="1:17" x14ac:dyDescent="0.25">
      <c r="A1075">
        <v>3186210</v>
      </c>
      <c r="B1075" t="s">
        <v>4318</v>
      </c>
      <c r="C1075" t="e">
        <f t="shared" si="41"/>
        <v>#NAME?</v>
      </c>
      <c r="D1075" t="s">
        <v>4319</v>
      </c>
      <c r="E1075">
        <v>5</v>
      </c>
      <c r="F1075" s="1">
        <v>42744</v>
      </c>
      <c r="G1075" t="s">
        <v>4320</v>
      </c>
      <c r="H1075">
        <v>0</v>
      </c>
      <c r="I1075">
        <v>0</v>
      </c>
      <c r="J1075">
        <v>0</v>
      </c>
      <c r="K1075" t="s">
        <v>4321</v>
      </c>
      <c r="Q1075">
        <v>39</v>
      </c>
    </row>
    <row r="1076" spans="1:17" x14ac:dyDescent="0.25">
      <c r="A1076">
        <v>3186232</v>
      </c>
      <c r="B1076" t="s">
        <v>4322</v>
      </c>
      <c r="C1076" t="e">
        <f t="shared" si="41"/>
        <v>#NAME?</v>
      </c>
      <c r="D1076" t="s">
        <v>4323</v>
      </c>
      <c r="E1076">
        <v>5</v>
      </c>
      <c r="F1076" s="1">
        <v>42756</v>
      </c>
      <c r="G1076" t="s">
        <v>4324</v>
      </c>
      <c r="H1076">
        <v>1</v>
      </c>
      <c r="I1076">
        <v>0</v>
      </c>
      <c r="J1076">
        <v>1</v>
      </c>
      <c r="K1076" t="s">
        <v>4325</v>
      </c>
      <c r="Q1076">
        <v>35</v>
      </c>
    </row>
    <row r="1077" spans="1:17" x14ac:dyDescent="0.25">
      <c r="A1077">
        <v>3186253</v>
      </c>
      <c r="B1077" t="s">
        <v>4326</v>
      </c>
      <c r="C1077" t="e">
        <f t="shared" si="41"/>
        <v>#NAME?</v>
      </c>
      <c r="D1077" t="s">
        <v>4327</v>
      </c>
      <c r="E1077">
        <v>4</v>
      </c>
      <c r="F1077" s="1">
        <v>42766</v>
      </c>
      <c r="G1077" t="s">
        <v>4328</v>
      </c>
      <c r="H1077">
        <v>0</v>
      </c>
      <c r="I1077">
        <v>0</v>
      </c>
      <c r="J1077">
        <v>1</v>
      </c>
      <c r="K1077" t="s">
        <v>4329</v>
      </c>
      <c r="Q1077">
        <v>72</v>
      </c>
    </row>
    <row r="1078" spans="1:17" x14ac:dyDescent="0.25">
      <c r="A1078">
        <v>3186247</v>
      </c>
      <c r="B1078" t="s">
        <v>4330</v>
      </c>
      <c r="C1078" t="e">
        <f t="shared" si="41"/>
        <v>#NAME?</v>
      </c>
      <c r="D1078" t="s">
        <v>856</v>
      </c>
      <c r="E1078">
        <v>5</v>
      </c>
      <c r="F1078" s="1">
        <v>42766</v>
      </c>
      <c r="G1078" t="s">
        <v>4331</v>
      </c>
      <c r="H1078">
        <v>0</v>
      </c>
      <c r="I1078">
        <v>0</v>
      </c>
      <c r="J1078">
        <v>0</v>
      </c>
      <c r="K1078" t="s">
        <v>4332</v>
      </c>
      <c r="Q1078">
        <v>101</v>
      </c>
    </row>
    <row r="1079" spans="1:17" x14ac:dyDescent="0.25">
      <c r="A1079">
        <v>3186227</v>
      </c>
      <c r="B1079" t="s">
        <v>4333</v>
      </c>
      <c r="C1079" t="e">
        <f t="shared" si="41"/>
        <v>#NAME?</v>
      </c>
      <c r="D1079" t="s">
        <v>4334</v>
      </c>
      <c r="E1079">
        <v>5</v>
      </c>
      <c r="F1079" s="1">
        <v>42766</v>
      </c>
      <c r="G1079" t="s">
        <v>4335</v>
      </c>
      <c r="H1079">
        <v>1</v>
      </c>
      <c r="I1079">
        <v>0</v>
      </c>
      <c r="J1079">
        <v>0</v>
      </c>
      <c r="K1079" t="s">
        <v>4336</v>
      </c>
      <c r="Q1079">
        <v>98</v>
      </c>
    </row>
    <row r="1080" spans="1:17" x14ac:dyDescent="0.25">
      <c r="A1080">
        <v>3186218</v>
      </c>
      <c r="B1080" t="s">
        <v>4337</v>
      </c>
      <c r="C1080" t="e">
        <f t="shared" si="41"/>
        <v>#NAME?</v>
      </c>
      <c r="D1080" t="s">
        <v>4338</v>
      </c>
      <c r="E1080">
        <v>5</v>
      </c>
      <c r="F1080" s="1">
        <v>42766</v>
      </c>
      <c r="G1080" t="s">
        <v>4339</v>
      </c>
      <c r="H1080">
        <v>0</v>
      </c>
      <c r="I1080">
        <v>0</v>
      </c>
      <c r="J1080">
        <v>0</v>
      </c>
      <c r="K1080" t="s">
        <v>4340</v>
      </c>
      <c r="Q1080">
        <v>62</v>
      </c>
    </row>
    <row r="1081" spans="1:17" x14ac:dyDescent="0.25">
      <c r="A1081">
        <v>3186231</v>
      </c>
      <c r="B1081" t="s">
        <v>4341</v>
      </c>
      <c r="C1081" t="e">
        <f t="shared" si="41"/>
        <v>#NAME?</v>
      </c>
      <c r="D1081" t="s">
        <v>4342</v>
      </c>
      <c r="E1081">
        <v>5</v>
      </c>
      <c r="F1081" s="1">
        <v>42770</v>
      </c>
      <c r="G1081" t="s">
        <v>4343</v>
      </c>
      <c r="H1081">
        <v>0</v>
      </c>
      <c r="I1081">
        <v>0</v>
      </c>
      <c r="J1081">
        <v>0</v>
      </c>
      <c r="K1081" t="s">
        <v>233</v>
      </c>
      <c r="Q1081">
        <v>1</v>
      </c>
    </row>
    <row r="1082" spans="1:17" x14ac:dyDescent="0.25">
      <c r="A1082">
        <v>2040503</v>
      </c>
      <c r="B1082" t="s">
        <v>4344</v>
      </c>
      <c r="C1082" t="e">
        <f t="shared" ref="C1082:C1091" si="42">-K8IQoaXwzxBCGx1IU86aw</f>
        <v>#NAME?</v>
      </c>
      <c r="D1082" t="s">
        <v>4345</v>
      </c>
      <c r="E1082">
        <v>3</v>
      </c>
      <c r="F1082" s="1">
        <v>41569</v>
      </c>
      <c r="G1082" t="s">
        <v>4346</v>
      </c>
      <c r="H1082">
        <v>3</v>
      </c>
      <c r="I1082">
        <v>3</v>
      </c>
      <c r="J1082">
        <v>0</v>
      </c>
      <c r="K1082" t="s">
        <v>4347</v>
      </c>
      <c r="Q1082">
        <v>122</v>
      </c>
    </row>
    <row r="1083" spans="1:17" x14ac:dyDescent="0.25">
      <c r="A1083">
        <v>2034523</v>
      </c>
      <c r="B1083" t="s">
        <v>4348</v>
      </c>
      <c r="C1083" t="e">
        <f t="shared" si="42"/>
        <v>#NAME?</v>
      </c>
      <c r="D1083" t="s">
        <v>4349</v>
      </c>
      <c r="E1083">
        <v>2</v>
      </c>
      <c r="F1083" s="1">
        <v>41569</v>
      </c>
      <c r="G1083" t="s">
        <v>4350</v>
      </c>
      <c r="H1083">
        <v>3</v>
      </c>
      <c r="I1083">
        <v>0</v>
      </c>
      <c r="J1083">
        <v>0</v>
      </c>
      <c r="K1083" t="s">
        <v>4351</v>
      </c>
      <c r="Q1083">
        <v>84</v>
      </c>
    </row>
    <row r="1084" spans="1:17" x14ac:dyDescent="0.25">
      <c r="A1084">
        <v>2034537</v>
      </c>
      <c r="B1084" t="s">
        <v>4352</v>
      </c>
      <c r="C1084" t="e">
        <f t="shared" si="42"/>
        <v>#NAME?</v>
      </c>
      <c r="D1084" t="s">
        <v>4353</v>
      </c>
      <c r="E1084">
        <v>5</v>
      </c>
      <c r="F1084" s="1">
        <v>41571</v>
      </c>
      <c r="G1084" t="s">
        <v>4354</v>
      </c>
      <c r="H1084">
        <v>2</v>
      </c>
      <c r="I1084">
        <v>0</v>
      </c>
      <c r="J1084">
        <v>0</v>
      </c>
      <c r="K1084" t="s">
        <v>4355</v>
      </c>
      <c r="Q1084">
        <v>137</v>
      </c>
    </row>
    <row r="1085" spans="1:17" x14ac:dyDescent="0.25">
      <c r="A1085">
        <v>2034530</v>
      </c>
      <c r="B1085" t="s">
        <v>4356</v>
      </c>
      <c r="C1085" t="e">
        <f t="shared" si="42"/>
        <v>#NAME?</v>
      </c>
      <c r="D1085" t="s">
        <v>4357</v>
      </c>
      <c r="E1085">
        <v>2</v>
      </c>
      <c r="F1085" s="1">
        <v>41579</v>
      </c>
      <c r="G1085" t="s">
        <v>4358</v>
      </c>
      <c r="H1085">
        <v>0</v>
      </c>
      <c r="I1085">
        <v>0</v>
      </c>
      <c r="J1085">
        <v>0</v>
      </c>
      <c r="K1085" t="s">
        <v>4359</v>
      </c>
      <c r="Q1085">
        <v>141</v>
      </c>
    </row>
    <row r="1086" spans="1:17" x14ac:dyDescent="0.25">
      <c r="A1086">
        <v>2034536</v>
      </c>
      <c r="B1086" t="s">
        <v>4360</v>
      </c>
      <c r="C1086" t="e">
        <f t="shared" si="42"/>
        <v>#NAME?</v>
      </c>
      <c r="D1086" t="e">
        <f>-kG0N8sBhBotMbu0KVSPaw</f>
        <v>#NAME?</v>
      </c>
      <c r="E1086">
        <v>1</v>
      </c>
      <c r="F1086" s="1">
        <v>41591</v>
      </c>
      <c r="G1086" t="s">
        <v>4361</v>
      </c>
      <c r="H1086">
        <v>1</v>
      </c>
      <c r="I1086">
        <v>0</v>
      </c>
      <c r="J1086">
        <v>0</v>
      </c>
      <c r="K1086" t="s">
        <v>4362</v>
      </c>
      <c r="Q1086">
        <v>140</v>
      </c>
    </row>
    <row r="1087" spans="1:17" x14ac:dyDescent="0.25">
      <c r="A1087">
        <v>2034529</v>
      </c>
      <c r="B1087" t="s">
        <v>4363</v>
      </c>
      <c r="C1087" t="e">
        <f t="shared" si="42"/>
        <v>#NAME?</v>
      </c>
      <c r="D1087" t="s">
        <v>4364</v>
      </c>
      <c r="E1087">
        <v>4</v>
      </c>
      <c r="F1087" s="1">
        <v>41613</v>
      </c>
      <c r="G1087" t="s">
        <v>4365</v>
      </c>
      <c r="H1087">
        <v>1</v>
      </c>
      <c r="I1087">
        <v>0</v>
      </c>
      <c r="J1087">
        <v>0</v>
      </c>
      <c r="K1087" t="s">
        <v>4366</v>
      </c>
      <c r="Q1087">
        <v>209</v>
      </c>
    </row>
    <row r="1088" spans="1:17" x14ac:dyDescent="0.25">
      <c r="A1088">
        <v>2034494</v>
      </c>
      <c r="B1088" t="s">
        <v>4367</v>
      </c>
      <c r="C1088" t="e">
        <f t="shared" si="42"/>
        <v>#NAME?</v>
      </c>
      <c r="D1088" t="s">
        <v>4368</v>
      </c>
      <c r="E1088">
        <v>5</v>
      </c>
      <c r="F1088" s="1">
        <v>41698</v>
      </c>
      <c r="G1088" t="s">
        <v>4369</v>
      </c>
      <c r="H1088">
        <v>2</v>
      </c>
      <c r="I1088">
        <v>0</v>
      </c>
      <c r="J1088">
        <v>0</v>
      </c>
      <c r="K1088" t="s">
        <v>4370</v>
      </c>
      <c r="Q1088">
        <v>243</v>
      </c>
    </row>
    <row r="1089" spans="1:17" x14ac:dyDescent="0.25">
      <c r="A1089">
        <v>2034526</v>
      </c>
      <c r="B1089" t="s">
        <v>4371</v>
      </c>
      <c r="C1089" t="e">
        <f t="shared" si="42"/>
        <v>#NAME?</v>
      </c>
      <c r="D1089" t="s">
        <v>4372</v>
      </c>
      <c r="E1089">
        <v>4</v>
      </c>
      <c r="F1089" s="1">
        <v>42010</v>
      </c>
      <c r="G1089" t="s">
        <v>4373</v>
      </c>
      <c r="H1089">
        <v>1</v>
      </c>
      <c r="I1089">
        <v>0</v>
      </c>
      <c r="J1089">
        <v>0</v>
      </c>
      <c r="K1089" t="s">
        <v>4374</v>
      </c>
      <c r="Q1089">
        <v>212</v>
      </c>
    </row>
    <row r="1090" spans="1:17" x14ac:dyDescent="0.25">
      <c r="A1090">
        <v>2034499</v>
      </c>
      <c r="B1090" t="s">
        <v>4375</v>
      </c>
      <c r="C1090" t="e">
        <f t="shared" si="42"/>
        <v>#NAME?</v>
      </c>
      <c r="D1090" t="s">
        <v>4376</v>
      </c>
      <c r="E1090">
        <v>5</v>
      </c>
      <c r="F1090" s="1">
        <v>42011</v>
      </c>
      <c r="G1090" t="s">
        <v>4377</v>
      </c>
      <c r="H1090">
        <v>0</v>
      </c>
      <c r="I1090">
        <v>0</v>
      </c>
      <c r="J1090">
        <v>0</v>
      </c>
      <c r="K1090" t="s">
        <v>4378</v>
      </c>
      <c r="Q1090">
        <v>276</v>
      </c>
    </row>
    <row r="1091" spans="1:17" x14ac:dyDescent="0.25">
      <c r="A1091">
        <v>2040509</v>
      </c>
      <c r="B1091" t="s">
        <v>4379</v>
      </c>
      <c r="C1091" t="e">
        <f t="shared" si="42"/>
        <v>#NAME?</v>
      </c>
      <c r="D1091" t="s">
        <v>4380</v>
      </c>
      <c r="E1091">
        <v>5</v>
      </c>
      <c r="F1091" s="1">
        <v>42800</v>
      </c>
      <c r="G1091" t="s">
        <v>4381</v>
      </c>
      <c r="H1091">
        <v>3</v>
      </c>
      <c r="I1091">
        <v>0</v>
      </c>
      <c r="J1091">
        <v>1</v>
      </c>
      <c r="K1091" t="s">
        <v>4382</v>
      </c>
      <c r="Q1091">
        <v>124</v>
      </c>
    </row>
    <row r="1092" spans="1:17" x14ac:dyDescent="0.25">
      <c r="A1092">
        <v>5404267</v>
      </c>
      <c r="B1092" t="s">
        <v>4383</v>
      </c>
      <c r="C1092" t="e">
        <f t="shared" ref="C1092:C1101" si="43">-KVxkJDSTjtPGsamMDG92Q</f>
        <v>#NAME?</v>
      </c>
      <c r="D1092" t="s">
        <v>2455</v>
      </c>
      <c r="E1092">
        <v>4</v>
      </c>
      <c r="F1092" s="1">
        <v>42480</v>
      </c>
      <c r="G1092" t="s">
        <v>4384</v>
      </c>
      <c r="H1092">
        <v>2</v>
      </c>
      <c r="I1092">
        <v>0</v>
      </c>
      <c r="J1092">
        <v>0</v>
      </c>
      <c r="K1092" t="s">
        <v>4385</v>
      </c>
      <c r="Q1092">
        <v>259</v>
      </c>
    </row>
    <row r="1093" spans="1:17" x14ac:dyDescent="0.25">
      <c r="A1093">
        <v>5404251</v>
      </c>
      <c r="B1093" t="s">
        <v>4386</v>
      </c>
      <c r="C1093" t="e">
        <f t="shared" si="43"/>
        <v>#NAME?</v>
      </c>
      <c r="D1093" t="s">
        <v>4387</v>
      </c>
      <c r="E1093">
        <v>5</v>
      </c>
      <c r="F1093" s="1">
        <v>42548</v>
      </c>
      <c r="G1093" t="s">
        <v>4388</v>
      </c>
      <c r="H1093">
        <v>1</v>
      </c>
      <c r="I1093">
        <v>0</v>
      </c>
      <c r="J1093">
        <v>2</v>
      </c>
      <c r="K1093" t="s">
        <v>4389</v>
      </c>
      <c r="Q1093">
        <v>232</v>
      </c>
    </row>
    <row r="1094" spans="1:17" x14ac:dyDescent="0.25">
      <c r="A1094">
        <v>5404091</v>
      </c>
      <c r="B1094" t="s">
        <v>4390</v>
      </c>
      <c r="C1094" t="e">
        <f t="shared" si="43"/>
        <v>#NAME?</v>
      </c>
      <c r="D1094" t="s">
        <v>4391</v>
      </c>
      <c r="E1094">
        <v>5</v>
      </c>
      <c r="F1094" s="1">
        <v>42556</v>
      </c>
      <c r="G1094" t="s">
        <v>4392</v>
      </c>
      <c r="H1094">
        <v>2</v>
      </c>
      <c r="I1094">
        <v>1</v>
      </c>
      <c r="J1094">
        <v>3</v>
      </c>
      <c r="K1094" t="s">
        <v>4393</v>
      </c>
      <c r="Q1094">
        <v>249</v>
      </c>
    </row>
    <row r="1095" spans="1:17" x14ac:dyDescent="0.25">
      <c r="A1095">
        <v>5404236</v>
      </c>
      <c r="B1095" t="s">
        <v>4394</v>
      </c>
      <c r="C1095" t="e">
        <f t="shared" si="43"/>
        <v>#NAME?</v>
      </c>
      <c r="D1095" t="s">
        <v>4395</v>
      </c>
      <c r="E1095">
        <v>5</v>
      </c>
      <c r="F1095" s="1">
        <v>42616</v>
      </c>
      <c r="G1095" t="s">
        <v>4396</v>
      </c>
      <c r="H1095">
        <v>0</v>
      </c>
      <c r="I1095">
        <v>0</v>
      </c>
      <c r="J1095">
        <v>0</v>
      </c>
      <c r="K1095" t="s">
        <v>4397</v>
      </c>
      <c r="Q1095">
        <v>197</v>
      </c>
    </row>
    <row r="1096" spans="1:17" x14ac:dyDescent="0.25">
      <c r="A1096">
        <v>5404227</v>
      </c>
      <c r="B1096" t="s">
        <v>4398</v>
      </c>
      <c r="C1096" t="e">
        <f t="shared" si="43"/>
        <v>#NAME?</v>
      </c>
      <c r="D1096" t="s">
        <v>4399</v>
      </c>
      <c r="E1096">
        <v>4</v>
      </c>
      <c r="F1096" s="1">
        <v>42641</v>
      </c>
      <c r="G1096" t="s">
        <v>4400</v>
      </c>
      <c r="H1096">
        <v>0</v>
      </c>
      <c r="I1096">
        <v>0</v>
      </c>
      <c r="J1096">
        <v>0</v>
      </c>
      <c r="K1096" t="s">
        <v>4401</v>
      </c>
      <c r="Q1096">
        <v>197</v>
      </c>
    </row>
    <row r="1097" spans="1:17" x14ac:dyDescent="0.25">
      <c r="A1097">
        <v>5404225</v>
      </c>
      <c r="B1097" t="s">
        <v>4402</v>
      </c>
      <c r="C1097" t="e">
        <f t="shared" si="43"/>
        <v>#NAME?</v>
      </c>
      <c r="D1097" t="s">
        <v>4403</v>
      </c>
      <c r="E1097">
        <v>4</v>
      </c>
      <c r="F1097" s="1">
        <v>42648</v>
      </c>
      <c r="G1097" t="s">
        <v>4404</v>
      </c>
      <c r="H1097">
        <v>0</v>
      </c>
      <c r="I1097">
        <v>0</v>
      </c>
      <c r="J1097">
        <v>0</v>
      </c>
      <c r="K1097" t="s">
        <v>4405</v>
      </c>
      <c r="Q1097">
        <v>167</v>
      </c>
    </row>
    <row r="1098" spans="1:17" x14ac:dyDescent="0.25">
      <c r="A1098">
        <v>5404265</v>
      </c>
      <c r="B1098" t="s">
        <v>4406</v>
      </c>
      <c r="C1098" t="e">
        <f t="shared" si="43"/>
        <v>#NAME?</v>
      </c>
      <c r="D1098" t="s">
        <v>4407</v>
      </c>
      <c r="E1098">
        <v>5</v>
      </c>
      <c r="F1098" s="1">
        <v>42659</v>
      </c>
      <c r="G1098" t="s">
        <v>4408</v>
      </c>
      <c r="H1098">
        <v>3</v>
      </c>
      <c r="I1098">
        <v>0</v>
      </c>
      <c r="J1098">
        <v>2</v>
      </c>
      <c r="K1098" t="s">
        <v>4409</v>
      </c>
      <c r="Q1098">
        <v>178</v>
      </c>
    </row>
    <row r="1099" spans="1:17" x14ac:dyDescent="0.25">
      <c r="A1099">
        <v>5404078</v>
      </c>
      <c r="B1099" t="s">
        <v>4410</v>
      </c>
      <c r="C1099" t="e">
        <f t="shared" si="43"/>
        <v>#NAME?</v>
      </c>
      <c r="D1099" t="s">
        <v>4411</v>
      </c>
      <c r="E1099">
        <v>5</v>
      </c>
      <c r="F1099" s="1">
        <v>42672</v>
      </c>
      <c r="G1099" t="s">
        <v>4412</v>
      </c>
      <c r="H1099">
        <v>0</v>
      </c>
      <c r="I1099">
        <v>0</v>
      </c>
      <c r="J1099">
        <v>0</v>
      </c>
      <c r="K1099" t="s">
        <v>4413</v>
      </c>
      <c r="Q1099">
        <v>144</v>
      </c>
    </row>
    <row r="1100" spans="1:17" x14ac:dyDescent="0.25">
      <c r="A1100">
        <v>5404249</v>
      </c>
      <c r="B1100" t="s">
        <v>4414</v>
      </c>
      <c r="C1100" t="e">
        <f t="shared" si="43"/>
        <v>#NAME?</v>
      </c>
      <c r="D1100" t="s">
        <v>4415</v>
      </c>
      <c r="E1100">
        <v>5</v>
      </c>
      <c r="F1100" s="1">
        <v>42753</v>
      </c>
      <c r="G1100" t="s">
        <v>4416</v>
      </c>
      <c r="H1100">
        <v>2</v>
      </c>
      <c r="I1100">
        <v>2</v>
      </c>
      <c r="J1100">
        <v>2</v>
      </c>
      <c r="K1100" t="s">
        <v>4417</v>
      </c>
      <c r="Q1100">
        <v>207</v>
      </c>
    </row>
    <row r="1101" spans="1:17" x14ac:dyDescent="0.25">
      <c r="A1101">
        <v>5404253</v>
      </c>
      <c r="B1101" t="s">
        <v>4418</v>
      </c>
      <c r="C1101" t="e">
        <f t="shared" si="43"/>
        <v>#NAME?</v>
      </c>
      <c r="D1101" t="s">
        <v>4419</v>
      </c>
      <c r="E1101">
        <v>5</v>
      </c>
      <c r="F1101" s="1">
        <v>42865</v>
      </c>
      <c r="G1101" t="s">
        <v>4420</v>
      </c>
      <c r="H1101">
        <v>3</v>
      </c>
      <c r="I1101">
        <v>0</v>
      </c>
      <c r="J1101">
        <v>3</v>
      </c>
      <c r="K1101" t="s">
        <v>4421</v>
      </c>
      <c r="Q1101">
        <v>173</v>
      </c>
    </row>
    <row r="1102" spans="1:17" x14ac:dyDescent="0.25">
      <c r="A1102">
        <v>5744519</v>
      </c>
      <c r="B1102" t="s">
        <v>4422</v>
      </c>
      <c r="C1102" t="e">
        <f t="shared" ref="C1102:C1111" si="44">-KduD3wwydWDq2GrODh2tw</f>
        <v>#NAME?</v>
      </c>
      <c r="D1102" t="s">
        <v>4423</v>
      </c>
      <c r="E1102">
        <v>4</v>
      </c>
      <c r="F1102" s="1">
        <v>40792</v>
      </c>
      <c r="G1102" t="s">
        <v>4424</v>
      </c>
      <c r="H1102">
        <v>0</v>
      </c>
      <c r="I1102">
        <v>0</v>
      </c>
      <c r="J1102">
        <v>0</v>
      </c>
      <c r="K1102" t="s">
        <v>4425</v>
      </c>
      <c r="Q1102">
        <v>39</v>
      </c>
    </row>
    <row r="1103" spans="1:17" x14ac:dyDescent="0.25">
      <c r="A1103">
        <v>5744525</v>
      </c>
      <c r="B1103" t="s">
        <v>4426</v>
      </c>
      <c r="C1103" t="e">
        <f t="shared" si="44"/>
        <v>#NAME?</v>
      </c>
      <c r="D1103" t="s">
        <v>4427</v>
      </c>
      <c r="E1103">
        <v>3</v>
      </c>
      <c r="F1103" s="1">
        <v>41498</v>
      </c>
      <c r="G1103" t="s">
        <v>4428</v>
      </c>
      <c r="H1103">
        <v>0</v>
      </c>
      <c r="I1103">
        <v>0</v>
      </c>
      <c r="J1103">
        <v>0</v>
      </c>
      <c r="K1103" t="s">
        <v>4429</v>
      </c>
      <c r="Q1103">
        <v>41</v>
      </c>
    </row>
    <row r="1104" spans="1:17" x14ac:dyDescent="0.25">
      <c r="A1104">
        <v>5744524</v>
      </c>
      <c r="B1104" t="s">
        <v>4430</v>
      </c>
      <c r="C1104" t="e">
        <f t="shared" si="44"/>
        <v>#NAME?</v>
      </c>
      <c r="D1104" t="s">
        <v>4431</v>
      </c>
      <c r="E1104">
        <v>4</v>
      </c>
      <c r="F1104" s="1">
        <v>41807</v>
      </c>
      <c r="G1104" t="s">
        <v>4432</v>
      </c>
      <c r="H1104">
        <v>0</v>
      </c>
      <c r="I1104">
        <v>1</v>
      </c>
      <c r="J1104">
        <v>1</v>
      </c>
      <c r="K1104" t="s">
        <v>4433</v>
      </c>
      <c r="Q1104">
        <v>21</v>
      </c>
    </row>
    <row r="1105" spans="1:17" x14ac:dyDescent="0.25">
      <c r="A1105">
        <v>5744535</v>
      </c>
      <c r="B1105" t="s">
        <v>4434</v>
      </c>
      <c r="C1105" t="e">
        <f t="shared" si="44"/>
        <v>#NAME?</v>
      </c>
      <c r="D1105" t="s">
        <v>4435</v>
      </c>
      <c r="E1105">
        <v>3</v>
      </c>
      <c r="F1105" s="1">
        <v>41807</v>
      </c>
      <c r="G1105" t="s">
        <v>4436</v>
      </c>
      <c r="H1105">
        <v>0</v>
      </c>
      <c r="I1105">
        <v>0</v>
      </c>
      <c r="J1105">
        <v>0</v>
      </c>
      <c r="K1105" t="s">
        <v>4437</v>
      </c>
      <c r="Q1105">
        <v>31</v>
      </c>
    </row>
    <row r="1106" spans="1:17" x14ac:dyDescent="0.25">
      <c r="A1106">
        <v>5744545</v>
      </c>
      <c r="B1106" t="s">
        <v>4438</v>
      </c>
      <c r="C1106" t="e">
        <f t="shared" si="44"/>
        <v>#NAME?</v>
      </c>
      <c r="D1106" t="s">
        <v>4439</v>
      </c>
      <c r="E1106">
        <v>5</v>
      </c>
      <c r="F1106" s="1">
        <v>41807</v>
      </c>
      <c r="G1106" t="s">
        <v>4440</v>
      </c>
      <c r="H1106">
        <v>1</v>
      </c>
      <c r="I1106">
        <v>0</v>
      </c>
      <c r="J1106">
        <v>0</v>
      </c>
      <c r="K1106" t="s">
        <v>4441</v>
      </c>
      <c r="Q1106">
        <v>27</v>
      </c>
    </row>
    <row r="1107" spans="1:17" x14ac:dyDescent="0.25">
      <c r="A1107">
        <v>5744523</v>
      </c>
      <c r="B1107" t="s">
        <v>4442</v>
      </c>
      <c r="C1107" t="e">
        <f t="shared" si="44"/>
        <v>#NAME?</v>
      </c>
      <c r="D1107" t="s">
        <v>4443</v>
      </c>
      <c r="E1107">
        <v>4</v>
      </c>
      <c r="F1107" s="1">
        <v>41807</v>
      </c>
      <c r="G1107" t="s">
        <v>4444</v>
      </c>
      <c r="H1107">
        <v>0</v>
      </c>
      <c r="I1107">
        <v>0</v>
      </c>
      <c r="J1107">
        <v>0</v>
      </c>
      <c r="K1107" t="s">
        <v>4445</v>
      </c>
      <c r="Q1107">
        <v>53</v>
      </c>
    </row>
    <row r="1108" spans="1:17" x14ac:dyDescent="0.25">
      <c r="A1108">
        <v>5744526</v>
      </c>
      <c r="B1108" t="e">
        <f>-JYhW7UprPu6RSR300--kQ</f>
        <v>#NAME?</v>
      </c>
      <c r="C1108" t="e">
        <f t="shared" si="44"/>
        <v>#NAME?</v>
      </c>
      <c r="D1108" t="s">
        <v>163</v>
      </c>
      <c r="E1108">
        <v>5</v>
      </c>
      <c r="F1108" s="1">
        <v>41807</v>
      </c>
      <c r="G1108" t="s">
        <v>4446</v>
      </c>
      <c r="H1108">
        <v>0</v>
      </c>
      <c r="I1108">
        <v>0</v>
      </c>
      <c r="J1108">
        <v>0</v>
      </c>
      <c r="K1108" t="s">
        <v>4447</v>
      </c>
      <c r="Q1108">
        <v>21</v>
      </c>
    </row>
    <row r="1109" spans="1:17" x14ac:dyDescent="0.25">
      <c r="A1109">
        <v>5744534</v>
      </c>
      <c r="B1109" t="s">
        <v>4448</v>
      </c>
      <c r="C1109" t="e">
        <f t="shared" si="44"/>
        <v>#NAME?</v>
      </c>
      <c r="D1109" t="e">
        <f>-AZN6ojHeKPMubDFgDK84g</f>
        <v>#NAME?</v>
      </c>
      <c r="E1109">
        <v>5</v>
      </c>
      <c r="F1109" s="1">
        <v>41807</v>
      </c>
      <c r="G1109" t="s">
        <v>4449</v>
      </c>
      <c r="H1109">
        <v>0</v>
      </c>
      <c r="I1109">
        <v>0</v>
      </c>
      <c r="J1109">
        <v>0</v>
      </c>
      <c r="K1109" t="s">
        <v>4450</v>
      </c>
      <c r="Q1109">
        <v>24</v>
      </c>
    </row>
    <row r="1110" spans="1:17" x14ac:dyDescent="0.25">
      <c r="A1110">
        <v>5744541</v>
      </c>
      <c r="B1110" t="s">
        <v>4451</v>
      </c>
      <c r="C1110" t="e">
        <f t="shared" si="44"/>
        <v>#NAME?</v>
      </c>
      <c r="D1110" t="s">
        <v>4452</v>
      </c>
      <c r="E1110">
        <v>1</v>
      </c>
      <c r="F1110" s="1">
        <v>41807</v>
      </c>
      <c r="G1110" t="s">
        <v>4453</v>
      </c>
      <c r="H1110">
        <v>6</v>
      </c>
      <c r="I1110">
        <v>2</v>
      </c>
      <c r="J1110">
        <v>0</v>
      </c>
      <c r="K1110" t="s">
        <v>4454</v>
      </c>
      <c r="Q1110">
        <v>46</v>
      </c>
    </row>
    <row r="1111" spans="1:17" x14ac:dyDescent="0.25">
      <c r="A1111">
        <v>5744529</v>
      </c>
      <c r="B1111" t="s">
        <v>4455</v>
      </c>
      <c r="C1111" t="e">
        <f t="shared" si="44"/>
        <v>#NAME?</v>
      </c>
      <c r="D1111" t="s">
        <v>4456</v>
      </c>
      <c r="E1111">
        <v>4</v>
      </c>
      <c r="F1111" s="1">
        <v>41807</v>
      </c>
      <c r="G1111" t="s">
        <v>4457</v>
      </c>
      <c r="H1111">
        <v>2</v>
      </c>
      <c r="I1111">
        <v>4</v>
      </c>
      <c r="J1111">
        <v>2</v>
      </c>
      <c r="K1111" t="s">
        <v>4458</v>
      </c>
      <c r="Q1111">
        <v>34</v>
      </c>
    </row>
    <row r="1112" spans="1:17" x14ac:dyDescent="0.25">
      <c r="A1112">
        <v>1298225</v>
      </c>
      <c r="B1112" t="s">
        <v>4459</v>
      </c>
      <c r="C1112" t="e">
        <f t="shared" ref="C1112:C1121" si="45">-KeEr7ZLjbOskY6GGE54hQ</f>
        <v>#NAME?</v>
      </c>
      <c r="D1112" t="s">
        <v>4460</v>
      </c>
      <c r="E1112">
        <v>4</v>
      </c>
      <c r="F1112" s="1">
        <v>42332</v>
      </c>
      <c r="G1112" t="s">
        <v>4461</v>
      </c>
      <c r="H1112">
        <v>0</v>
      </c>
      <c r="I1112">
        <v>0</v>
      </c>
      <c r="J1112">
        <v>0</v>
      </c>
      <c r="K1112" t="s">
        <v>4462</v>
      </c>
      <c r="Q1112">
        <v>68</v>
      </c>
    </row>
    <row r="1113" spans="1:17" x14ac:dyDescent="0.25">
      <c r="A1113">
        <v>1323700</v>
      </c>
      <c r="B1113" t="s">
        <v>4463</v>
      </c>
      <c r="C1113" t="e">
        <f t="shared" si="45"/>
        <v>#NAME?</v>
      </c>
      <c r="D1113" t="s">
        <v>4464</v>
      </c>
      <c r="E1113">
        <v>5</v>
      </c>
      <c r="F1113" s="1">
        <v>42343</v>
      </c>
      <c r="G1113" t="s">
        <v>4465</v>
      </c>
      <c r="H1113">
        <v>0</v>
      </c>
      <c r="I1113">
        <v>0</v>
      </c>
      <c r="J1113">
        <v>0</v>
      </c>
      <c r="K1113" t="s">
        <v>4466</v>
      </c>
      <c r="Q1113">
        <v>75</v>
      </c>
    </row>
    <row r="1114" spans="1:17" x14ac:dyDescent="0.25">
      <c r="A1114">
        <v>1323709</v>
      </c>
      <c r="B1114" t="s">
        <v>4467</v>
      </c>
      <c r="C1114" t="e">
        <f t="shared" si="45"/>
        <v>#NAME?</v>
      </c>
      <c r="D1114" t="s">
        <v>4468</v>
      </c>
      <c r="E1114">
        <v>5</v>
      </c>
      <c r="F1114" s="1">
        <v>42358</v>
      </c>
      <c r="G1114" t="s">
        <v>4469</v>
      </c>
      <c r="H1114">
        <v>0</v>
      </c>
      <c r="I1114">
        <v>0</v>
      </c>
      <c r="J1114">
        <v>0</v>
      </c>
      <c r="K1114" t="s">
        <v>4470</v>
      </c>
      <c r="Q1114">
        <v>24</v>
      </c>
    </row>
    <row r="1115" spans="1:17" x14ac:dyDescent="0.25">
      <c r="A1115">
        <v>1323699</v>
      </c>
      <c r="B1115" t="s">
        <v>4471</v>
      </c>
      <c r="C1115" t="e">
        <f t="shared" si="45"/>
        <v>#NAME?</v>
      </c>
      <c r="D1115" t="s">
        <v>4472</v>
      </c>
      <c r="E1115">
        <v>1</v>
      </c>
      <c r="F1115" s="1">
        <v>42361</v>
      </c>
      <c r="G1115" t="s">
        <v>4473</v>
      </c>
      <c r="H1115">
        <v>0</v>
      </c>
      <c r="I1115">
        <v>0</v>
      </c>
      <c r="J1115">
        <v>0</v>
      </c>
      <c r="K1115" t="s">
        <v>4474</v>
      </c>
      <c r="Q1115">
        <v>47</v>
      </c>
    </row>
    <row r="1116" spans="1:17" x14ac:dyDescent="0.25">
      <c r="A1116">
        <v>1298228</v>
      </c>
      <c r="B1116" t="s">
        <v>4475</v>
      </c>
      <c r="C1116" t="e">
        <f t="shared" si="45"/>
        <v>#NAME?</v>
      </c>
      <c r="D1116" t="s">
        <v>4476</v>
      </c>
      <c r="E1116">
        <v>3</v>
      </c>
      <c r="F1116" s="1">
        <v>42375</v>
      </c>
      <c r="G1116" t="s">
        <v>4477</v>
      </c>
      <c r="H1116">
        <v>0</v>
      </c>
      <c r="I1116">
        <v>0</v>
      </c>
      <c r="J1116">
        <v>0</v>
      </c>
      <c r="K1116" t="s">
        <v>4478</v>
      </c>
      <c r="Q1116">
        <v>37</v>
      </c>
    </row>
    <row r="1117" spans="1:17" x14ac:dyDescent="0.25">
      <c r="A1117">
        <v>1323731</v>
      </c>
      <c r="B1117" t="s">
        <v>4479</v>
      </c>
      <c r="C1117" t="e">
        <f t="shared" si="45"/>
        <v>#NAME?</v>
      </c>
      <c r="D1117" t="s">
        <v>4480</v>
      </c>
      <c r="E1117">
        <v>1</v>
      </c>
      <c r="F1117" s="1">
        <v>42477</v>
      </c>
      <c r="G1117" t="s">
        <v>4481</v>
      </c>
      <c r="H1117">
        <v>0</v>
      </c>
      <c r="I1117">
        <v>0</v>
      </c>
      <c r="J1117">
        <v>0</v>
      </c>
      <c r="K1117" t="s">
        <v>4482</v>
      </c>
      <c r="Q1117">
        <v>148</v>
      </c>
    </row>
    <row r="1118" spans="1:17" x14ac:dyDescent="0.25">
      <c r="A1118">
        <v>1298239</v>
      </c>
      <c r="B1118" t="s">
        <v>4483</v>
      </c>
      <c r="C1118" t="e">
        <f t="shared" si="45"/>
        <v>#NAME?</v>
      </c>
      <c r="D1118" t="s">
        <v>4484</v>
      </c>
      <c r="E1118">
        <v>5</v>
      </c>
      <c r="F1118" s="1">
        <v>42513</v>
      </c>
      <c r="G1118" t="s">
        <v>4485</v>
      </c>
      <c r="H1118">
        <v>1</v>
      </c>
      <c r="I1118">
        <v>0</v>
      </c>
      <c r="J1118">
        <v>0</v>
      </c>
      <c r="K1118" t="s">
        <v>4486</v>
      </c>
      <c r="Q1118">
        <v>44</v>
      </c>
    </row>
    <row r="1119" spans="1:17" x14ac:dyDescent="0.25">
      <c r="A1119">
        <v>1298214</v>
      </c>
      <c r="B1119" t="s">
        <v>4487</v>
      </c>
      <c r="C1119" t="e">
        <f t="shared" si="45"/>
        <v>#NAME?</v>
      </c>
      <c r="D1119" t="s">
        <v>4488</v>
      </c>
      <c r="E1119">
        <v>5</v>
      </c>
      <c r="F1119" s="1">
        <v>42525</v>
      </c>
      <c r="G1119" t="s">
        <v>4489</v>
      </c>
      <c r="H1119">
        <v>0</v>
      </c>
      <c r="I1119">
        <v>0</v>
      </c>
      <c r="J1119">
        <v>0</v>
      </c>
      <c r="K1119" t="s">
        <v>4490</v>
      </c>
      <c r="Q1119">
        <v>52</v>
      </c>
    </row>
    <row r="1120" spans="1:17" x14ac:dyDescent="0.25">
      <c r="A1120">
        <v>1323704</v>
      </c>
      <c r="B1120" t="s">
        <v>4491</v>
      </c>
      <c r="C1120" t="e">
        <f t="shared" si="45"/>
        <v>#NAME?</v>
      </c>
      <c r="D1120" t="s">
        <v>4492</v>
      </c>
      <c r="E1120">
        <v>5</v>
      </c>
      <c r="F1120" s="1">
        <v>42668</v>
      </c>
      <c r="G1120" t="s">
        <v>4493</v>
      </c>
      <c r="H1120">
        <v>0</v>
      </c>
      <c r="I1120">
        <v>0</v>
      </c>
      <c r="J1120">
        <v>0</v>
      </c>
      <c r="K1120" t="s">
        <v>4494</v>
      </c>
      <c r="Q1120">
        <v>27</v>
      </c>
    </row>
    <row r="1121" spans="1:17" x14ac:dyDescent="0.25">
      <c r="A1121">
        <v>1323727</v>
      </c>
      <c r="B1121" t="s">
        <v>4495</v>
      </c>
      <c r="C1121" t="e">
        <f t="shared" si="45"/>
        <v>#NAME?</v>
      </c>
      <c r="D1121" t="s">
        <v>4496</v>
      </c>
      <c r="E1121">
        <v>5</v>
      </c>
      <c r="F1121" s="1">
        <v>42747</v>
      </c>
      <c r="G1121" t="s">
        <v>4497</v>
      </c>
      <c r="H1121">
        <v>0</v>
      </c>
      <c r="I1121">
        <v>0</v>
      </c>
      <c r="J1121">
        <v>0</v>
      </c>
      <c r="K1121" t="s">
        <v>4498</v>
      </c>
      <c r="Q1121">
        <v>98</v>
      </c>
    </row>
    <row r="1122" spans="1:17" x14ac:dyDescent="0.25">
      <c r="A1122">
        <v>248210</v>
      </c>
      <c r="B1122" t="s">
        <v>4499</v>
      </c>
      <c r="C1122" t="e">
        <f t="shared" ref="C1122:C1131" si="46">-KpEgEen1tj-jdjIS7uVOw</f>
        <v>#NAME?</v>
      </c>
      <c r="D1122" t="s">
        <v>4500</v>
      </c>
      <c r="E1122">
        <v>5</v>
      </c>
      <c r="F1122" s="1">
        <v>41920</v>
      </c>
      <c r="G1122" t="s">
        <v>4501</v>
      </c>
      <c r="H1122">
        <v>0</v>
      </c>
      <c r="I1122">
        <v>0</v>
      </c>
      <c r="J1122">
        <v>0</v>
      </c>
      <c r="K1122" t="s">
        <v>4502</v>
      </c>
      <c r="Q1122">
        <v>52</v>
      </c>
    </row>
    <row r="1123" spans="1:17" x14ac:dyDescent="0.25">
      <c r="A1123">
        <v>248219</v>
      </c>
      <c r="B1123" t="s">
        <v>4503</v>
      </c>
      <c r="C1123" t="e">
        <f t="shared" si="46"/>
        <v>#NAME?</v>
      </c>
      <c r="D1123" t="s">
        <v>4504</v>
      </c>
      <c r="E1123">
        <v>4</v>
      </c>
      <c r="F1123" s="1">
        <v>42089</v>
      </c>
      <c r="G1123" t="s">
        <v>4505</v>
      </c>
      <c r="H1123">
        <v>0</v>
      </c>
      <c r="I1123">
        <v>0</v>
      </c>
      <c r="J1123">
        <v>0</v>
      </c>
      <c r="K1123" t="s">
        <v>4506</v>
      </c>
      <c r="Q1123">
        <v>36</v>
      </c>
    </row>
    <row r="1124" spans="1:17" x14ac:dyDescent="0.25">
      <c r="A1124">
        <v>262753</v>
      </c>
      <c r="B1124" t="s">
        <v>4507</v>
      </c>
      <c r="C1124" t="e">
        <f t="shared" si="46"/>
        <v>#NAME?</v>
      </c>
      <c r="D1124" t="s">
        <v>4508</v>
      </c>
      <c r="E1124">
        <v>4</v>
      </c>
      <c r="F1124" s="1">
        <v>42098</v>
      </c>
      <c r="G1124" t="s">
        <v>4509</v>
      </c>
      <c r="H1124">
        <v>0</v>
      </c>
      <c r="I1124">
        <v>0</v>
      </c>
      <c r="J1124">
        <v>0</v>
      </c>
      <c r="K1124" t="s">
        <v>4510</v>
      </c>
      <c r="Q1124">
        <v>96</v>
      </c>
    </row>
    <row r="1125" spans="1:17" x14ac:dyDescent="0.25">
      <c r="A1125">
        <v>262750</v>
      </c>
      <c r="B1125" t="s">
        <v>4511</v>
      </c>
      <c r="C1125" t="e">
        <f t="shared" si="46"/>
        <v>#NAME?</v>
      </c>
      <c r="D1125" t="s">
        <v>4512</v>
      </c>
      <c r="E1125">
        <v>4</v>
      </c>
      <c r="F1125" s="1">
        <v>42105</v>
      </c>
      <c r="G1125" t="s">
        <v>4513</v>
      </c>
      <c r="H1125">
        <v>1</v>
      </c>
      <c r="I1125">
        <v>0</v>
      </c>
      <c r="J1125">
        <v>1</v>
      </c>
      <c r="K1125" t="s">
        <v>4514</v>
      </c>
      <c r="Q1125">
        <v>161</v>
      </c>
    </row>
    <row r="1126" spans="1:17" x14ac:dyDescent="0.25">
      <c r="A1126">
        <v>248173</v>
      </c>
      <c r="B1126" t="s">
        <v>4515</v>
      </c>
      <c r="C1126" t="e">
        <f t="shared" si="46"/>
        <v>#NAME?</v>
      </c>
      <c r="D1126" t="s">
        <v>4516</v>
      </c>
      <c r="E1126">
        <v>4</v>
      </c>
      <c r="F1126" s="1">
        <v>42110</v>
      </c>
      <c r="G1126" t="s">
        <v>4517</v>
      </c>
      <c r="H1126">
        <v>0</v>
      </c>
      <c r="I1126">
        <v>0</v>
      </c>
      <c r="J1126">
        <v>0</v>
      </c>
      <c r="K1126" t="s">
        <v>4518</v>
      </c>
      <c r="Q1126">
        <v>26</v>
      </c>
    </row>
    <row r="1127" spans="1:17" x14ac:dyDescent="0.25">
      <c r="A1127">
        <v>262767</v>
      </c>
      <c r="B1127" t="s">
        <v>4519</v>
      </c>
      <c r="C1127" t="e">
        <f t="shared" si="46"/>
        <v>#NAME?</v>
      </c>
      <c r="D1127" t="s">
        <v>4520</v>
      </c>
      <c r="E1127">
        <v>4</v>
      </c>
      <c r="F1127" s="1">
        <v>42115</v>
      </c>
      <c r="G1127" t="s">
        <v>4521</v>
      </c>
      <c r="H1127">
        <v>0</v>
      </c>
      <c r="I1127">
        <v>0</v>
      </c>
      <c r="J1127">
        <v>0</v>
      </c>
      <c r="K1127" t="s">
        <v>4522</v>
      </c>
      <c r="Q1127">
        <v>80</v>
      </c>
    </row>
    <row r="1128" spans="1:17" x14ac:dyDescent="0.25">
      <c r="A1128">
        <v>262776</v>
      </c>
      <c r="B1128" t="s">
        <v>4523</v>
      </c>
      <c r="C1128" t="e">
        <f t="shared" si="46"/>
        <v>#NAME?</v>
      </c>
      <c r="D1128" t="s">
        <v>4524</v>
      </c>
      <c r="E1128">
        <v>5</v>
      </c>
      <c r="F1128" s="1">
        <v>42172</v>
      </c>
      <c r="G1128" t="s">
        <v>4525</v>
      </c>
      <c r="H1128">
        <v>1</v>
      </c>
      <c r="I1128">
        <v>0</v>
      </c>
      <c r="J1128">
        <v>1</v>
      </c>
      <c r="K1128" t="s">
        <v>4526</v>
      </c>
      <c r="Q1128">
        <v>155</v>
      </c>
    </row>
    <row r="1129" spans="1:17" x14ac:dyDescent="0.25">
      <c r="A1129">
        <v>262758</v>
      </c>
      <c r="B1129" t="s">
        <v>4527</v>
      </c>
      <c r="C1129" t="e">
        <f t="shared" si="46"/>
        <v>#NAME?</v>
      </c>
      <c r="D1129" t="s">
        <v>4528</v>
      </c>
      <c r="E1129">
        <v>5</v>
      </c>
      <c r="F1129" s="1">
        <v>42370</v>
      </c>
      <c r="G1129" t="s">
        <v>4529</v>
      </c>
      <c r="H1129">
        <v>0</v>
      </c>
      <c r="I1129">
        <v>0</v>
      </c>
      <c r="J1129">
        <v>0</v>
      </c>
      <c r="K1129" t="s">
        <v>4530</v>
      </c>
      <c r="Q1129">
        <v>99</v>
      </c>
    </row>
    <row r="1130" spans="1:17" x14ac:dyDescent="0.25">
      <c r="A1130">
        <v>262780</v>
      </c>
      <c r="B1130" t="s">
        <v>4531</v>
      </c>
      <c r="C1130" t="e">
        <f t="shared" si="46"/>
        <v>#NAME?</v>
      </c>
      <c r="D1130" t="s">
        <v>4532</v>
      </c>
      <c r="E1130">
        <v>3</v>
      </c>
      <c r="F1130" s="1">
        <v>42573</v>
      </c>
      <c r="G1130" t="s">
        <v>4533</v>
      </c>
      <c r="H1130">
        <v>0</v>
      </c>
      <c r="I1130">
        <v>0</v>
      </c>
      <c r="J1130">
        <v>0</v>
      </c>
      <c r="K1130" t="s">
        <v>4534</v>
      </c>
      <c r="Q1130">
        <v>49</v>
      </c>
    </row>
    <row r="1131" spans="1:17" x14ac:dyDescent="0.25">
      <c r="A1131">
        <v>262735</v>
      </c>
      <c r="B1131" t="s">
        <v>4535</v>
      </c>
      <c r="C1131" t="e">
        <f t="shared" si="46"/>
        <v>#NAME?</v>
      </c>
      <c r="D1131" t="s">
        <v>4536</v>
      </c>
      <c r="E1131">
        <v>4</v>
      </c>
      <c r="F1131" s="1">
        <v>42773</v>
      </c>
      <c r="G1131" t="s">
        <v>4537</v>
      </c>
      <c r="H1131">
        <v>1</v>
      </c>
      <c r="I1131">
        <v>0</v>
      </c>
      <c r="J1131">
        <v>0</v>
      </c>
      <c r="K1131" t="s">
        <v>4538</v>
      </c>
      <c r="Q1131">
        <v>40</v>
      </c>
    </row>
    <row r="1132" spans="1:17" x14ac:dyDescent="0.25">
      <c r="A1132">
        <v>4762174</v>
      </c>
      <c r="B1132" t="s">
        <v>4539</v>
      </c>
      <c r="C1132" t="e">
        <f t="shared" ref="C1132:C1141" si="47">-KzQH0n2ryLorsVgO7KeRw</f>
        <v>#NAME?</v>
      </c>
      <c r="D1132" t="s">
        <v>4540</v>
      </c>
      <c r="E1132">
        <v>4</v>
      </c>
      <c r="F1132" s="1">
        <v>41836</v>
      </c>
      <c r="G1132" t="s">
        <v>4541</v>
      </c>
      <c r="H1132">
        <v>1</v>
      </c>
      <c r="I1132">
        <v>1</v>
      </c>
      <c r="J1132">
        <v>0</v>
      </c>
      <c r="K1132" t="s">
        <v>4542</v>
      </c>
      <c r="Q1132">
        <v>141</v>
      </c>
    </row>
    <row r="1133" spans="1:17" x14ac:dyDescent="0.25">
      <c r="A1133">
        <v>4762173</v>
      </c>
      <c r="B1133" t="s">
        <v>4543</v>
      </c>
      <c r="C1133" t="e">
        <f t="shared" si="47"/>
        <v>#NAME?</v>
      </c>
      <c r="D1133" t="s">
        <v>1499</v>
      </c>
      <c r="E1133">
        <v>4</v>
      </c>
      <c r="F1133" s="1">
        <v>41838</v>
      </c>
      <c r="G1133" t="s">
        <v>4544</v>
      </c>
      <c r="H1133">
        <v>0</v>
      </c>
      <c r="I1133">
        <v>0</v>
      </c>
      <c r="J1133">
        <v>0</v>
      </c>
      <c r="K1133" t="s">
        <v>4545</v>
      </c>
      <c r="Q1133">
        <v>37</v>
      </c>
    </row>
    <row r="1134" spans="1:17" x14ac:dyDescent="0.25">
      <c r="A1134">
        <v>4762179</v>
      </c>
      <c r="B1134" t="s">
        <v>4546</v>
      </c>
      <c r="C1134" t="e">
        <f t="shared" si="47"/>
        <v>#NAME?</v>
      </c>
      <c r="D1134" t="s">
        <v>4547</v>
      </c>
      <c r="E1134">
        <v>4</v>
      </c>
      <c r="F1134" s="1">
        <v>41838</v>
      </c>
      <c r="G1134" t="s">
        <v>4548</v>
      </c>
      <c r="H1134">
        <v>0</v>
      </c>
      <c r="I1134">
        <v>0</v>
      </c>
      <c r="J1134">
        <v>0</v>
      </c>
      <c r="K1134" t="s">
        <v>4549</v>
      </c>
      <c r="Q1134">
        <v>45</v>
      </c>
    </row>
    <row r="1135" spans="1:17" x14ac:dyDescent="0.25">
      <c r="A1135">
        <v>4762169</v>
      </c>
      <c r="B1135" t="s">
        <v>4550</v>
      </c>
      <c r="C1135" t="e">
        <f t="shared" si="47"/>
        <v>#NAME?</v>
      </c>
      <c r="D1135" t="s">
        <v>4551</v>
      </c>
      <c r="E1135">
        <v>4</v>
      </c>
      <c r="F1135" s="1">
        <v>42048</v>
      </c>
      <c r="G1135" t="s">
        <v>4552</v>
      </c>
      <c r="H1135">
        <v>2</v>
      </c>
      <c r="I1135">
        <v>0</v>
      </c>
      <c r="J1135">
        <v>0</v>
      </c>
      <c r="K1135" t="s">
        <v>4553</v>
      </c>
      <c r="Q1135">
        <v>122</v>
      </c>
    </row>
    <row r="1136" spans="1:17" x14ac:dyDescent="0.25">
      <c r="A1136">
        <v>4762165</v>
      </c>
      <c r="B1136" t="s">
        <v>4554</v>
      </c>
      <c r="C1136" t="e">
        <f t="shared" si="47"/>
        <v>#NAME?</v>
      </c>
      <c r="D1136" t="s">
        <v>4555</v>
      </c>
      <c r="E1136">
        <v>4</v>
      </c>
      <c r="F1136" s="1">
        <v>42053</v>
      </c>
      <c r="G1136" t="s">
        <v>4556</v>
      </c>
      <c r="H1136">
        <v>1</v>
      </c>
      <c r="I1136">
        <v>0</v>
      </c>
      <c r="J1136">
        <v>1</v>
      </c>
      <c r="K1136" t="s">
        <v>4557</v>
      </c>
      <c r="Q1136">
        <v>221</v>
      </c>
    </row>
    <row r="1137" spans="1:17" x14ac:dyDescent="0.25">
      <c r="A1137">
        <v>4762194</v>
      </c>
      <c r="B1137" t="s">
        <v>4558</v>
      </c>
      <c r="C1137" t="e">
        <f t="shared" si="47"/>
        <v>#NAME?</v>
      </c>
      <c r="D1137" t="s">
        <v>4559</v>
      </c>
      <c r="E1137">
        <v>4</v>
      </c>
      <c r="F1137" s="1">
        <v>42088</v>
      </c>
      <c r="G1137" t="s">
        <v>4560</v>
      </c>
      <c r="H1137">
        <v>0</v>
      </c>
      <c r="I1137">
        <v>0</v>
      </c>
      <c r="J1137">
        <v>1</v>
      </c>
      <c r="K1137" t="s">
        <v>4561</v>
      </c>
      <c r="Q1137">
        <v>232</v>
      </c>
    </row>
    <row r="1138" spans="1:17" x14ac:dyDescent="0.25">
      <c r="A1138">
        <v>4762202</v>
      </c>
      <c r="B1138" t="s">
        <v>4562</v>
      </c>
      <c r="C1138" t="e">
        <f t="shared" si="47"/>
        <v>#NAME?</v>
      </c>
      <c r="D1138" t="s">
        <v>4563</v>
      </c>
      <c r="E1138">
        <v>3</v>
      </c>
      <c r="F1138" s="1">
        <v>42224</v>
      </c>
      <c r="G1138" t="s">
        <v>4564</v>
      </c>
      <c r="H1138">
        <v>1</v>
      </c>
      <c r="I1138">
        <v>1</v>
      </c>
      <c r="J1138">
        <v>1</v>
      </c>
      <c r="K1138" t="s">
        <v>4565</v>
      </c>
      <c r="Q1138">
        <v>245</v>
      </c>
    </row>
    <row r="1139" spans="1:17" x14ac:dyDescent="0.25">
      <c r="A1139">
        <v>4762181</v>
      </c>
      <c r="B1139" t="s">
        <v>4566</v>
      </c>
      <c r="C1139" t="e">
        <f t="shared" si="47"/>
        <v>#NAME?</v>
      </c>
      <c r="D1139" t="s">
        <v>4567</v>
      </c>
      <c r="E1139">
        <v>5</v>
      </c>
      <c r="F1139" s="1">
        <v>42365</v>
      </c>
      <c r="G1139" t="s">
        <v>4568</v>
      </c>
      <c r="H1139">
        <v>4</v>
      </c>
      <c r="I1139">
        <v>1</v>
      </c>
      <c r="J1139">
        <v>0</v>
      </c>
      <c r="K1139" t="s">
        <v>4569</v>
      </c>
      <c r="Q1139">
        <v>227</v>
      </c>
    </row>
    <row r="1140" spans="1:17" x14ac:dyDescent="0.25">
      <c r="A1140">
        <v>4762145</v>
      </c>
      <c r="B1140" t="s">
        <v>4570</v>
      </c>
      <c r="C1140" t="e">
        <f t="shared" si="47"/>
        <v>#NAME?</v>
      </c>
      <c r="D1140" t="s">
        <v>4571</v>
      </c>
      <c r="E1140">
        <v>4</v>
      </c>
      <c r="F1140" s="1">
        <v>42377</v>
      </c>
      <c r="G1140" t="s">
        <v>4572</v>
      </c>
      <c r="H1140">
        <v>0</v>
      </c>
      <c r="I1140">
        <v>0</v>
      </c>
      <c r="J1140">
        <v>0</v>
      </c>
      <c r="K1140" t="s">
        <v>4573</v>
      </c>
      <c r="Q1140">
        <v>202</v>
      </c>
    </row>
    <row r="1141" spans="1:17" x14ac:dyDescent="0.25">
      <c r="A1141">
        <v>4762128</v>
      </c>
      <c r="B1141" t="s">
        <v>4574</v>
      </c>
      <c r="C1141" t="e">
        <f t="shared" si="47"/>
        <v>#NAME?</v>
      </c>
      <c r="D1141" t="s">
        <v>4575</v>
      </c>
      <c r="E1141">
        <v>3</v>
      </c>
      <c r="F1141" s="1">
        <v>42440</v>
      </c>
      <c r="G1141" t="s">
        <v>4576</v>
      </c>
      <c r="H1141">
        <v>1</v>
      </c>
      <c r="I1141">
        <v>4</v>
      </c>
      <c r="J1141">
        <v>2</v>
      </c>
      <c r="K1141" t="s">
        <v>4577</v>
      </c>
      <c r="Q1141">
        <v>216</v>
      </c>
    </row>
    <row r="1142" spans="1:17" x14ac:dyDescent="0.25">
      <c r="A1142">
        <v>734278</v>
      </c>
      <c r="B1142" t="s">
        <v>4578</v>
      </c>
      <c r="C1142" t="e">
        <f t="shared" ref="C1142:C1151" si="48">-KzxlotDy9GQ40dRRCGHkQ</f>
        <v>#NAME?</v>
      </c>
      <c r="D1142" t="s">
        <v>4579</v>
      </c>
      <c r="E1142">
        <v>3</v>
      </c>
      <c r="F1142" s="1">
        <v>39502</v>
      </c>
      <c r="G1142" t="s">
        <v>4580</v>
      </c>
      <c r="H1142">
        <v>2</v>
      </c>
      <c r="I1142">
        <v>1</v>
      </c>
      <c r="J1142">
        <v>2</v>
      </c>
      <c r="K1142" t="s">
        <v>4581</v>
      </c>
      <c r="Q1142">
        <v>187</v>
      </c>
    </row>
    <row r="1143" spans="1:17" x14ac:dyDescent="0.25">
      <c r="A1143">
        <v>734271</v>
      </c>
      <c r="B1143" t="s">
        <v>4582</v>
      </c>
      <c r="C1143" t="e">
        <f t="shared" si="48"/>
        <v>#NAME?</v>
      </c>
      <c r="D1143" t="s">
        <v>4583</v>
      </c>
      <c r="E1143">
        <v>2</v>
      </c>
      <c r="F1143" s="1">
        <v>39502</v>
      </c>
      <c r="G1143" t="s">
        <v>4584</v>
      </c>
      <c r="H1143">
        <v>3</v>
      </c>
      <c r="I1143">
        <v>2</v>
      </c>
      <c r="J1143">
        <v>1</v>
      </c>
      <c r="K1143" t="s">
        <v>4585</v>
      </c>
      <c r="Q1143">
        <v>246</v>
      </c>
    </row>
    <row r="1144" spans="1:17" x14ac:dyDescent="0.25">
      <c r="A1144">
        <v>734257</v>
      </c>
      <c r="B1144" t="s">
        <v>4586</v>
      </c>
      <c r="C1144" t="e">
        <f t="shared" si="48"/>
        <v>#NAME?</v>
      </c>
      <c r="D1144" t="s">
        <v>4587</v>
      </c>
      <c r="E1144">
        <v>5</v>
      </c>
      <c r="F1144" s="1">
        <v>39503</v>
      </c>
      <c r="G1144" t="s">
        <v>4588</v>
      </c>
      <c r="H1144">
        <v>2</v>
      </c>
      <c r="I1144">
        <v>1</v>
      </c>
      <c r="J1144">
        <v>2</v>
      </c>
      <c r="K1144" t="s">
        <v>4589</v>
      </c>
      <c r="Q1144">
        <v>157</v>
      </c>
    </row>
    <row r="1145" spans="1:17" x14ac:dyDescent="0.25">
      <c r="A1145">
        <v>734280</v>
      </c>
      <c r="B1145" t="s">
        <v>4590</v>
      </c>
      <c r="C1145" t="e">
        <f t="shared" si="48"/>
        <v>#NAME?</v>
      </c>
      <c r="D1145" t="s">
        <v>4591</v>
      </c>
      <c r="E1145">
        <v>5</v>
      </c>
      <c r="F1145" s="1">
        <v>39537</v>
      </c>
      <c r="G1145" t="s">
        <v>4592</v>
      </c>
      <c r="H1145">
        <v>3</v>
      </c>
      <c r="I1145">
        <v>1</v>
      </c>
      <c r="J1145">
        <v>1</v>
      </c>
      <c r="K1145" t="s">
        <v>4593</v>
      </c>
      <c r="Q1145">
        <v>185</v>
      </c>
    </row>
    <row r="1146" spans="1:17" x14ac:dyDescent="0.25">
      <c r="A1146">
        <v>734258</v>
      </c>
      <c r="B1146" t="s">
        <v>4594</v>
      </c>
      <c r="C1146" t="e">
        <f t="shared" si="48"/>
        <v>#NAME?</v>
      </c>
      <c r="D1146" t="s">
        <v>4595</v>
      </c>
      <c r="E1146">
        <v>4</v>
      </c>
      <c r="F1146" s="1">
        <v>39559</v>
      </c>
      <c r="G1146" t="s">
        <v>4596</v>
      </c>
      <c r="H1146">
        <v>5</v>
      </c>
      <c r="I1146">
        <v>4</v>
      </c>
      <c r="J1146">
        <v>4</v>
      </c>
      <c r="K1146" t="s">
        <v>4597</v>
      </c>
      <c r="Q1146">
        <v>262</v>
      </c>
    </row>
    <row r="1147" spans="1:17" x14ac:dyDescent="0.25">
      <c r="A1147">
        <v>734269</v>
      </c>
      <c r="B1147" t="s">
        <v>4598</v>
      </c>
      <c r="C1147" t="e">
        <f t="shared" si="48"/>
        <v>#NAME?</v>
      </c>
      <c r="D1147" t="s">
        <v>4599</v>
      </c>
      <c r="E1147">
        <v>5</v>
      </c>
      <c r="F1147" s="1">
        <v>39560</v>
      </c>
      <c r="G1147" t="s">
        <v>4600</v>
      </c>
      <c r="H1147">
        <v>3</v>
      </c>
      <c r="I1147">
        <v>2</v>
      </c>
      <c r="J1147">
        <v>4</v>
      </c>
      <c r="K1147" t="s">
        <v>4601</v>
      </c>
      <c r="Q1147">
        <v>191</v>
      </c>
    </row>
    <row r="1148" spans="1:17" x14ac:dyDescent="0.25">
      <c r="A1148">
        <v>734262</v>
      </c>
      <c r="B1148" t="s">
        <v>4602</v>
      </c>
      <c r="C1148" t="e">
        <f t="shared" si="48"/>
        <v>#NAME?</v>
      </c>
      <c r="D1148" t="s">
        <v>4603</v>
      </c>
      <c r="E1148">
        <v>3</v>
      </c>
      <c r="F1148" s="1">
        <v>39612</v>
      </c>
      <c r="G1148" t="s">
        <v>4604</v>
      </c>
      <c r="H1148">
        <v>5</v>
      </c>
      <c r="I1148">
        <v>3</v>
      </c>
      <c r="J1148">
        <v>3</v>
      </c>
      <c r="K1148" t="s">
        <v>4605</v>
      </c>
      <c r="Q1148">
        <v>232</v>
      </c>
    </row>
    <row r="1149" spans="1:17" x14ac:dyDescent="0.25">
      <c r="A1149">
        <v>734275</v>
      </c>
      <c r="B1149" t="s">
        <v>4606</v>
      </c>
      <c r="C1149" t="e">
        <f t="shared" si="48"/>
        <v>#NAME?</v>
      </c>
      <c r="D1149" t="s">
        <v>4607</v>
      </c>
      <c r="E1149">
        <v>5</v>
      </c>
      <c r="F1149" s="1">
        <v>39923</v>
      </c>
      <c r="G1149" t="s">
        <v>4608</v>
      </c>
      <c r="H1149">
        <v>1</v>
      </c>
      <c r="I1149">
        <v>0</v>
      </c>
      <c r="J1149">
        <v>0</v>
      </c>
      <c r="K1149" t="s">
        <v>4609</v>
      </c>
      <c r="Q1149">
        <v>221</v>
      </c>
    </row>
    <row r="1150" spans="1:17" x14ac:dyDescent="0.25">
      <c r="A1150">
        <v>718496</v>
      </c>
      <c r="B1150" t="s">
        <v>4610</v>
      </c>
      <c r="C1150" t="e">
        <f t="shared" si="48"/>
        <v>#NAME?</v>
      </c>
      <c r="D1150" t="s">
        <v>1006</v>
      </c>
      <c r="E1150">
        <v>4</v>
      </c>
      <c r="F1150" s="1">
        <v>40004</v>
      </c>
      <c r="G1150" t="s">
        <v>4611</v>
      </c>
      <c r="H1150">
        <v>1</v>
      </c>
      <c r="I1150">
        <v>0</v>
      </c>
      <c r="J1150">
        <v>2</v>
      </c>
      <c r="K1150" t="s">
        <v>4612</v>
      </c>
      <c r="Q1150">
        <v>145</v>
      </c>
    </row>
    <row r="1151" spans="1:17" x14ac:dyDescent="0.25">
      <c r="A1151">
        <v>734267</v>
      </c>
      <c r="B1151" t="s">
        <v>4613</v>
      </c>
      <c r="C1151" t="e">
        <f t="shared" si="48"/>
        <v>#NAME?</v>
      </c>
      <c r="D1151" t="s">
        <v>4614</v>
      </c>
      <c r="E1151">
        <v>5</v>
      </c>
      <c r="F1151" s="1">
        <v>41866</v>
      </c>
      <c r="G1151" t="s">
        <v>4615</v>
      </c>
      <c r="H1151">
        <v>10</v>
      </c>
      <c r="I1151">
        <v>0</v>
      </c>
      <c r="J1151">
        <v>2</v>
      </c>
      <c r="K1151" t="s">
        <v>4616</v>
      </c>
      <c r="Q1151">
        <v>180</v>
      </c>
    </row>
    <row r="1152" spans="1:17" x14ac:dyDescent="0.25">
      <c r="A1152">
        <v>1707733</v>
      </c>
      <c r="B1152" t="s">
        <v>4617</v>
      </c>
      <c r="C1152" t="e">
        <f t="shared" ref="C1152:C1161" si="49">-Lcp9BDlDDo7j3aIGJWjYg</f>
        <v>#NAME?</v>
      </c>
      <c r="D1152" t="s">
        <v>4618</v>
      </c>
      <c r="E1152">
        <v>1</v>
      </c>
      <c r="F1152" s="1">
        <v>41364</v>
      </c>
      <c r="G1152" t="s">
        <v>4619</v>
      </c>
      <c r="H1152">
        <v>2</v>
      </c>
      <c r="I1152">
        <v>0</v>
      </c>
      <c r="J1152">
        <v>0</v>
      </c>
      <c r="K1152" t="s">
        <v>4620</v>
      </c>
      <c r="Q1152">
        <v>91</v>
      </c>
    </row>
    <row r="1153" spans="1:17" x14ac:dyDescent="0.25">
      <c r="A1153">
        <v>1679781</v>
      </c>
      <c r="B1153" t="s">
        <v>4621</v>
      </c>
      <c r="C1153" t="e">
        <f t="shared" si="49"/>
        <v>#NAME?</v>
      </c>
      <c r="D1153" t="s">
        <v>4622</v>
      </c>
      <c r="E1153">
        <v>5</v>
      </c>
      <c r="F1153" s="1">
        <v>41679</v>
      </c>
      <c r="G1153" t="s">
        <v>4623</v>
      </c>
      <c r="H1153">
        <v>0</v>
      </c>
      <c r="I1153">
        <v>0</v>
      </c>
      <c r="J1153">
        <v>0</v>
      </c>
      <c r="K1153" t="s">
        <v>4624</v>
      </c>
      <c r="Q1153">
        <v>41</v>
      </c>
    </row>
    <row r="1154" spans="1:17" x14ac:dyDescent="0.25">
      <c r="A1154">
        <v>1707751</v>
      </c>
      <c r="B1154" t="s">
        <v>4625</v>
      </c>
      <c r="C1154" t="e">
        <f t="shared" si="49"/>
        <v>#NAME?</v>
      </c>
      <c r="D1154" t="s">
        <v>4626</v>
      </c>
      <c r="E1154">
        <v>4</v>
      </c>
      <c r="F1154" s="1">
        <v>42379</v>
      </c>
      <c r="G1154" t="s">
        <v>4627</v>
      </c>
      <c r="H1154">
        <v>0</v>
      </c>
      <c r="I1154">
        <v>0</v>
      </c>
      <c r="J1154">
        <v>0</v>
      </c>
      <c r="K1154" t="s">
        <v>4628</v>
      </c>
      <c r="Q1154">
        <v>19</v>
      </c>
    </row>
    <row r="1155" spans="1:17" x14ac:dyDescent="0.25">
      <c r="A1155">
        <v>1707744</v>
      </c>
      <c r="B1155" t="s">
        <v>4629</v>
      </c>
      <c r="C1155" t="e">
        <f t="shared" si="49"/>
        <v>#NAME?</v>
      </c>
      <c r="D1155" t="s">
        <v>4630</v>
      </c>
      <c r="E1155">
        <v>5</v>
      </c>
      <c r="F1155" s="1">
        <v>42471</v>
      </c>
      <c r="G1155" t="s">
        <v>4631</v>
      </c>
      <c r="H1155">
        <v>0</v>
      </c>
      <c r="I1155">
        <v>0</v>
      </c>
      <c r="J1155">
        <v>0</v>
      </c>
      <c r="K1155" t="s">
        <v>4632</v>
      </c>
      <c r="Q1155">
        <v>23</v>
      </c>
    </row>
    <row r="1156" spans="1:17" x14ac:dyDescent="0.25">
      <c r="A1156">
        <v>1707736</v>
      </c>
      <c r="B1156" t="s">
        <v>4633</v>
      </c>
      <c r="C1156" t="e">
        <f t="shared" si="49"/>
        <v>#NAME?</v>
      </c>
      <c r="D1156" t="s">
        <v>4634</v>
      </c>
      <c r="E1156">
        <v>4</v>
      </c>
      <c r="F1156" s="1">
        <v>42472</v>
      </c>
      <c r="G1156" t="s">
        <v>4635</v>
      </c>
      <c r="H1156">
        <v>0</v>
      </c>
      <c r="I1156">
        <v>0</v>
      </c>
      <c r="J1156">
        <v>0</v>
      </c>
      <c r="K1156" t="s">
        <v>4636</v>
      </c>
      <c r="Q1156">
        <v>25</v>
      </c>
    </row>
    <row r="1157" spans="1:17" x14ac:dyDescent="0.25">
      <c r="A1157">
        <v>1679776</v>
      </c>
      <c r="B1157" t="s">
        <v>4637</v>
      </c>
      <c r="C1157" t="e">
        <f t="shared" si="49"/>
        <v>#NAME?</v>
      </c>
      <c r="D1157" t="s">
        <v>4638</v>
      </c>
      <c r="E1157">
        <v>5</v>
      </c>
      <c r="F1157" s="1">
        <v>42485</v>
      </c>
      <c r="G1157" t="s">
        <v>4639</v>
      </c>
      <c r="H1157">
        <v>0</v>
      </c>
      <c r="I1157">
        <v>0</v>
      </c>
      <c r="J1157">
        <v>0</v>
      </c>
      <c r="K1157" t="s">
        <v>4640</v>
      </c>
      <c r="Q1157">
        <v>35</v>
      </c>
    </row>
    <row r="1158" spans="1:17" x14ac:dyDescent="0.25">
      <c r="A1158">
        <v>1679769</v>
      </c>
      <c r="B1158" t="s">
        <v>4641</v>
      </c>
      <c r="C1158" t="e">
        <f t="shared" si="49"/>
        <v>#NAME?</v>
      </c>
      <c r="D1158" t="s">
        <v>4642</v>
      </c>
      <c r="E1158">
        <v>5</v>
      </c>
      <c r="F1158" s="1">
        <v>42498</v>
      </c>
      <c r="G1158" t="s">
        <v>4643</v>
      </c>
      <c r="H1158">
        <v>0</v>
      </c>
      <c r="I1158">
        <v>0</v>
      </c>
      <c r="J1158">
        <v>0</v>
      </c>
      <c r="K1158" t="s">
        <v>4644</v>
      </c>
      <c r="Q1158">
        <v>50</v>
      </c>
    </row>
    <row r="1159" spans="1:17" x14ac:dyDescent="0.25">
      <c r="A1159">
        <v>1707741</v>
      </c>
      <c r="B1159" t="s">
        <v>4645</v>
      </c>
      <c r="C1159" t="e">
        <f t="shared" si="49"/>
        <v>#NAME?</v>
      </c>
      <c r="D1159" t="s">
        <v>1059</v>
      </c>
      <c r="E1159">
        <v>4</v>
      </c>
      <c r="F1159" s="1">
        <v>42499</v>
      </c>
      <c r="G1159" t="s">
        <v>4646</v>
      </c>
      <c r="H1159">
        <v>0</v>
      </c>
      <c r="I1159">
        <v>0</v>
      </c>
      <c r="J1159">
        <v>0</v>
      </c>
      <c r="K1159" t="s">
        <v>4647</v>
      </c>
      <c r="Q1159">
        <v>63</v>
      </c>
    </row>
    <row r="1160" spans="1:17" x14ac:dyDescent="0.25">
      <c r="A1160">
        <v>1679777</v>
      </c>
      <c r="B1160" t="s">
        <v>4648</v>
      </c>
      <c r="C1160" t="e">
        <f t="shared" si="49"/>
        <v>#NAME?</v>
      </c>
      <c r="D1160" t="s">
        <v>4649</v>
      </c>
      <c r="E1160">
        <v>4</v>
      </c>
      <c r="F1160" s="1">
        <v>42743</v>
      </c>
      <c r="G1160" t="s">
        <v>4650</v>
      </c>
      <c r="H1160">
        <v>1</v>
      </c>
      <c r="I1160">
        <v>0</v>
      </c>
      <c r="J1160">
        <v>0</v>
      </c>
      <c r="K1160" t="s">
        <v>4651</v>
      </c>
      <c r="Q1160">
        <v>79</v>
      </c>
    </row>
    <row r="1161" spans="1:17" x14ac:dyDescent="0.25">
      <c r="A1161">
        <v>1707743</v>
      </c>
      <c r="B1161" t="s">
        <v>4652</v>
      </c>
      <c r="C1161" t="e">
        <f t="shared" si="49"/>
        <v>#NAME?</v>
      </c>
      <c r="D1161" t="s">
        <v>4653</v>
      </c>
      <c r="E1161">
        <v>1</v>
      </c>
      <c r="F1161" s="1">
        <v>43189</v>
      </c>
      <c r="G1161" t="s">
        <v>4654</v>
      </c>
      <c r="H1161">
        <v>0</v>
      </c>
      <c r="I1161">
        <v>0</v>
      </c>
      <c r="J1161">
        <v>0</v>
      </c>
      <c r="K1161" t="s">
        <v>4655</v>
      </c>
      <c r="Q1161">
        <v>29</v>
      </c>
    </row>
    <row r="1162" spans="1:17" x14ac:dyDescent="0.25">
      <c r="A1162">
        <v>3041053</v>
      </c>
      <c r="B1162" t="s">
        <v>4656</v>
      </c>
      <c r="C1162" t="e">
        <f t="shared" ref="C1162:C1171" si="50">-LwZFIaa-SCYJKloGaxeaw</f>
        <v>#NAME?</v>
      </c>
      <c r="D1162" t="s">
        <v>4657</v>
      </c>
      <c r="E1162">
        <v>1</v>
      </c>
      <c r="F1162" s="1">
        <v>41438</v>
      </c>
      <c r="G1162" t="s">
        <v>4658</v>
      </c>
      <c r="H1162">
        <v>2</v>
      </c>
      <c r="I1162">
        <v>0</v>
      </c>
      <c r="J1162">
        <v>0</v>
      </c>
      <c r="K1162" t="s">
        <v>4659</v>
      </c>
      <c r="Q1162">
        <v>140</v>
      </c>
    </row>
    <row r="1163" spans="1:17" x14ac:dyDescent="0.25">
      <c r="A1163">
        <v>3041043</v>
      </c>
      <c r="B1163" t="s">
        <v>4660</v>
      </c>
      <c r="C1163" t="e">
        <f t="shared" si="50"/>
        <v>#NAME?</v>
      </c>
      <c r="D1163" t="s">
        <v>4661</v>
      </c>
      <c r="E1163">
        <v>4</v>
      </c>
      <c r="F1163" s="1">
        <v>41864</v>
      </c>
      <c r="G1163" t="s">
        <v>4662</v>
      </c>
      <c r="H1163">
        <v>0</v>
      </c>
      <c r="I1163">
        <v>0</v>
      </c>
      <c r="J1163">
        <v>0</v>
      </c>
      <c r="K1163" t="s">
        <v>4663</v>
      </c>
      <c r="Q1163">
        <v>46</v>
      </c>
    </row>
    <row r="1164" spans="1:17" x14ac:dyDescent="0.25">
      <c r="A1164">
        <v>3041034</v>
      </c>
      <c r="B1164" t="s">
        <v>4664</v>
      </c>
      <c r="C1164" t="e">
        <f t="shared" si="50"/>
        <v>#NAME?</v>
      </c>
      <c r="D1164" t="s">
        <v>4665</v>
      </c>
      <c r="E1164">
        <v>4</v>
      </c>
      <c r="F1164" s="1">
        <v>42078</v>
      </c>
      <c r="G1164" t="s">
        <v>4666</v>
      </c>
      <c r="H1164">
        <v>0</v>
      </c>
      <c r="I1164">
        <v>0</v>
      </c>
      <c r="J1164">
        <v>0</v>
      </c>
      <c r="K1164" t="s">
        <v>4667</v>
      </c>
      <c r="Q1164">
        <v>145</v>
      </c>
    </row>
    <row r="1165" spans="1:17" x14ac:dyDescent="0.25">
      <c r="A1165">
        <v>3041033</v>
      </c>
      <c r="B1165" t="s">
        <v>4668</v>
      </c>
      <c r="C1165" t="e">
        <f t="shared" si="50"/>
        <v>#NAME?</v>
      </c>
      <c r="D1165" t="s">
        <v>4669</v>
      </c>
      <c r="E1165">
        <v>5</v>
      </c>
      <c r="F1165" s="1">
        <v>42328</v>
      </c>
      <c r="G1165" t="s">
        <v>4670</v>
      </c>
      <c r="H1165">
        <v>0</v>
      </c>
      <c r="I1165">
        <v>0</v>
      </c>
      <c r="J1165">
        <v>0</v>
      </c>
      <c r="K1165" t="s">
        <v>4671</v>
      </c>
      <c r="Q1165">
        <v>33</v>
      </c>
    </row>
    <row r="1166" spans="1:17" x14ac:dyDescent="0.25">
      <c r="A1166">
        <v>3041054</v>
      </c>
      <c r="B1166" t="s">
        <v>4672</v>
      </c>
      <c r="C1166" t="e">
        <f t="shared" si="50"/>
        <v>#NAME?</v>
      </c>
      <c r="D1166" t="s">
        <v>4673</v>
      </c>
      <c r="E1166">
        <v>1</v>
      </c>
      <c r="F1166" s="1">
        <v>42418</v>
      </c>
      <c r="G1166" t="s">
        <v>4674</v>
      </c>
      <c r="H1166">
        <v>0</v>
      </c>
      <c r="I1166">
        <v>0</v>
      </c>
      <c r="J1166">
        <v>0</v>
      </c>
      <c r="K1166" t="s">
        <v>4675</v>
      </c>
      <c r="Q1166">
        <v>117</v>
      </c>
    </row>
    <row r="1167" spans="1:17" x14ac:dyDescent="0.25">
      <c r="A1167">
        <v>3041052</v>
      </c>
      <c r="B1167" t="s">
        <v>4676</v>
      </c>
      <c r="C1167" t="e">
        <f t="shared" si="50"/>
        <v>#NAME?</v>
      </c>
      <c r="D1167" t="s">
        <v>4677</v>
      </c>
      <c r="E1167">
        <v>1</v>
      </c>
      <c r="F1167" s="1">
        <v>42441</v>
      </c>
      <c r="G1167" t="s">
        <v>4678</v>
      </c>
      <c r="H1167">
        <v>0</v>
      </c>
      <c r="I1167">
        <v>0</v>
      </c>
      <c r="J1167">
        <v>0</v>
      </c>
      <c r="K1167" t="s">
        <v>4679</v>
      </c>
      <c r="Q1167">
        <v>33</v>
      </c>
    </row>
    <row r="1168" spans="1:17" x14ac:dyDescent="0.25">
      <c r="A1168">
        <v>3041055</v>
      </c>
      <c r="B1168" t="s">
        <v>4680</v>
      </c>
      <c r="C1168" t="e">
        <f t="shared" si="50"/>
        <v>#NAME?</v>
      </c>
      <c r="D1168" t="s">
        <v>4681</v>
      </c>
      <c r="E1168">
        <v>3</v>
      </c>
      <c r="F1168" s="1">
        <v>42739</v>
      </c>
      <c r="G1168" t="s">
        <v>4682</v>
      </c>
      <c r="H1168">
        <v>0</v>
      </c>
      <c r="I1168">
        <v>0</v>
      </c>
      <c r="J1168">
        <v>0</v>
      </c>
      <c r="K1168" t="s">
        <v>4683</v>
      </c>
      <c r="Q1168">
        <v>58</v>
      </c>
    </row>
    <row r="1169" spans="1:17" x14ac:dyDescent="0.25">
      <c r="A1169">
        <v>3041051</v>
      </c>
      <c r="B1169" t="s">
        <v>4684</v>
      </c>
      <c r="C1169" t="e">
        <f t="shared" si="50"/>
        <v>#NAME?</v>
      </c>
      <c r="D1169" t="s">
        <v>4685</v>
      </c>
      <c r="E1169">
        <v>5</v>
      </c>
      <c r="F1169" s="1">
        <v>42739</v>
      </c>
      <c r="G1169" t="s">
        <v>4686</v>
      </c>
      <c r="H1169">
        <v>0</v>
      </c>
      <c r="I1169">
        <v>0</v>
      </c>
      <c r="J1169">
        <v>0</v>
      </c>
      <c r="K1169" t="s">
        <v>4687</v>
      </c>
      <c r="Q1169">
        <v>71</v>
      </c>
    </row>
    <row r="1170" spans="1:17" x14ac:dyDescent="0.25">
      <c r="A1170">
        <v>3041060</v>
      </c>
      <c r="B1170" t="s">
        <v>4688</v>
      </c>
      <c r="C1170" t="e">
        <f t="shared" si="50"/>
        <v>#NAME?</v>
      </c>
      <c r="D1170" t="s">
        <v>4689</v>
      </c>
      <c r="E1170">
        <v>4</v>
      </c>
      <c r="F1170" s="1">
        <v>42833</v>
      </c>
      <c r="G1170" t="s">
        <v>4690</v>
      </c>
      <c r="H1170">
        <v>0</v>
      </c>
      <c r="I1170">
        <v>0</v>
      </c>
      <c r="J1170">
        <v>1</v>
      </c>
      <c r="K1170" t="s">
        <v>4691</v>
      </c>
      <c r="Q1170">
        <v>34</v>
      </c>
    </row>
    <row r="1171" spans="1:17" x14ac:dyDescent="0.25">
      <c r="A1171">
        <v>3041031</v>
      </c>
      <c r="B1171" t="s">
        <v>4692</v>
      </c>
      <c r="C1171" t="e">
        <f t="shared" si="50"/>
        <v>#NAME?</v>
      </c>
      <c r="D1171" t="s">
        <v>4693</v>
      </c>
      <c r="E1171">
        <v>5</v>
      </c>
      <c r="F1171" s="1">
        <v>42865</v>
      </c>
      <c r="G1171" t="s">
        <v>4694</v>
      </c>
      <c r="H1171">
        <v>0</v>
      </c>
      <c r="I1171">
        <v>0</v>
      </c>
      <c r="J1171">
        <v>1</v>
      </c>
      <c r="K1171" t="s">
        <v>4695</v>
      </c>
      <c r="Q1171">
        <v>29</v>
      </c>
    </row>
    <row r="1172" spans="1:17" x14ac:dyDescent="0.25">
      <c r="A1172">
        <v>4018224</v>
      </c>
      <c r="B1172" t="s">
        <v>4696</v>
      </c>
      <c r="C1172" t="e">
        <f t="shared" ref="C1172:C1181" si="51">-MVzfNZ136z0Fw6_7qH9jw</f>
        <v>#NAME?</v>
      </c>
      <c r="D1172" t="s">
        <v>4697</v>
      </c>
      <c r="E1172">
        <v>5</v>
      </c>
      <c r="F1172" s="1">
        <v>40803</v>
      </c>
      <c r="G1172" t="s">
        <v>4698</v>
      </c>
      <c r="H1172">
        <v>1</v>
      </c>
      <c r="I1172">
        <v>1</v>
      </c>
      <c r="J1172">
        <v>0</v>
      </c>
      <c r="K1172" t="s">
        <v>4699</v>
      </c>
      <c r="L1172" s="3"/>
      <c r="Q1172">
        <v>88</v>
      </c>
    </row>
    <row r="1173" spans="1:17" x14ac:dyDescent="0.25">
      <c r="A1173">
        <v>4018197</v>
      </c>
      <c r="B1173" t="s">
        <v>4700</v>
      </c>
      <c r="C1173" t="e">
        <f t="shared" si="51"/>
        <v>#NAME?</v>
      </c>
      <c r="D1173" t="s">
        <v>4701</v>
      </c>
      <c r="E1173">
        <v>5</v>
      </c>
      <c r="F1173" s="1">
        <v>41066</v>
      </c>
      <c r="G1173" t="s">
        <v>4702</v>
      </c>
      <c r="H1173">
        <v>9</v>
      </c>
      <c r="I1173">
        <v>1</v>
      </c>
      <c r="J1173">
        <v>1</v>
      </c>
      <c r="K1173" t="s">
        <v>4703</v>
      </c>
      <c r="Q1173">
        <v>136</v>
      </c>
    </row>
    <row r="1174" spans="1:17" x14ac:dyDescent="0.25">
      <c r="A1174">
        <v>4018198</v>
      </c>
      <c r="B1174" t="s">
        <v>4704</v>
      </c>
      <c r="C1174" t="e">
        <f t="shared" si="51"/>
        <v>#NAME?</v>
      </c>
      <c r="D1174" t="s">
        <v>4705</v>
      </c>
      <c r="E1174">
        <v>3</v>
      </c>
      <c r="F1174" s="1">
        <v>41168</v>
      </c>
      <c r="G1174" t="s">
        <v>4706</v>
      </c>
      <c r="H1174">
        <v>1</v>
      </c>
      <c r="I1174">
        <v>0</v>
      </c>
      <c r="J1174">
        <v>0</v>
      </c>
      <c r="K1174" t="s">
        <v>4707</v>
      </c>
      <c r="Q1174">
        <v>83</v>
      </c>
    </row>
    <row r="1175" spans="1:17" x14ac:dyDescent="0.25">
      <c r="A1175">
        <v>4018221</v>
      </c>
      <c r="B1175" t="s">
        <v>4708</v>
      </c>
      <c r="C1175" t="e">
        <f t="shared" si="51"/>
        <v>#NAME?</v>
      </c>
      <c r="D1175" t="s">
        <v>4709</v>
      </c>
      <c r="E1175">
        <v>5</v>
      </c>
      <c r="F1175" s="1">
        <v>41206</v>
      </c>
      <c r="G1175" t="s">
        <v>4710</v>
      </c>
      <c r="H1175">
        <v>1</v>
      </c>
      <c r="I1175">
        <v>0</v>
      </c>
      <c r="J1175">
        <v>0</v>
      </c>
      <c r="K1175" t="s">
        <v>4711</v>
      </c>
      <c r="Q1175">
        <v>12</v>
      </c>
    </row>
    <row r="1176" spans="1:17" x14ac:dyDescent="0.25">
      <c r="A1176">
        <v>4018219</v>
      </c>
      <c r="B1176" t="s">
        <v>4712</v>
      </c>
      <c r="C1176" t="e">
        <f t="shared" si="51"/>
        <v>#NAME?</v>
      </c>
      <c r="D1176" t="s">
        <v>4713</v>
      </c>
      <c r="E1176">
        <v>2</v>
      </c>
      <c r="F1176" s="1">
        <v>41721</v>
      </c>
      <c r="G1176" t="s">
        <v>4714</v>
      </c>
      <c r="H1176">
        <v>0</v>
      </c>
      <c r="I1176">
        <v>0</v>
      </c>
      <c r="J1176">
        <v>0</v>
      </c>
      <c r="K1176" t="s">
        <v>233</v>
      </c>
      <c r="Q1176">
        <v>16</v>
      </c>
    </row>
    <row r="1177" spans="1:17" x14ac:dyDescent="0.25">
      <c r="A1177">
        <v>4018201</v>
      </c>
      <c r="B1177" t="s">
        <v>4715</v>
      </c>
      <c r="C1177" t="e">
        <f t="shared" si="51"/>
        <v>#NAME?</v>
      </c>
      <c r="D1177" t="s">
        <v>4716</v>
      </c>
      <c r="E1177">
        <v>4</v>
      </c>
      <c r="F1177" s="1">
        <v>41917</v>
      </c>
      <c r="G1177" t="s">
        <v>4717</v>
      </c>
      <c r="H1177">
        <v>1</v>
      </c>
      <c r="I1177">
        <v>0</v>
      </c>
      <c r="J1177">
        <v>2</v>
      </c>
      <c r="K1177" t="s">
        <v>4718</v>
      </c>
      <c r="Q1177">
        <v>51</v>
      </c>
    </row>
    <row r="1178" spans="1:17" x14ac:dyDescent="0.25">
      <c r="A1178">
        <v>4018208</v>
      </c>
      <c r="B1178" t="s">
        <v>4719</v>
      </c>
      <c r="C1178" t="e">
        <f t="shared" si="51"/>
        <v>#NAME?</v>
      </c>
      <c r="D1178" t="s">
        <v>4720</v>
      </c>
      <c r="E1178">
        <v>5</v>
      </c>
      <c r="F1178" s="1">
        <v>42218</v>
      </c>
      <c r="G1178" t="s">
        <v>4721</v>
      </c>
      <c r="H1178">
        <v>1</v>
      </c>
      <c r="I1178">
        <v>0</v>
      </c>
      <c r="J1178">
        <v>0</v>
      </c>
      <c r="K1178" t="s">
        <v>4722</v>
      </c>
      <c r="Q1178">
        <v>247</v>
      </c>
    </row>
    <row r="1179" spans="1:17" x14ac:dyDescent="0.25">
      <c r="A1179">
        <v>4018205</v>
      </c>
      <c r="B1179" t="s">
        <v>4723</v>
      </c>
      <c r="C1179" t="e">
        <f t="shared" si="51"/>
        <v>#NAME?</v>
      </c>
      <c r="D1179" t="s">
        <v>4724</v>
      </c>
      <c r="E1179">
        <v>3</v>
      </c>
      <c r="F1179" s="1">
        <v>42461</v>
      </c>
      <c r="G1179" t="s">
        <v>4725</v>
      </c>
      <c r="H1179">
        <v>2</v>
      </c>
      <c r="I1179">
        <v>0</v>
      </c>
      <c r="J1179">
        <v>1</v>
      </c>
      <c r="K1179" t="s">
        <v>4726</v>
      </c>
      <c r="Q1179">
        <v>359</v>
      </c>
    </row>
    <row r="1180" spans="1:17" x14ac:dyDescent="0.25">
      <c r="A1180">
        <v>4018210</v>
      </c>
      <c r="B1180" t="s">
        <v>4727</v>
      </c>
      <c r="C1180" t="e">
        <f t="shared" si="51"/>
        <v>#NAME?</v>
      </c>
      <c r="D1180" t="s">
        <v>4728</v>
      </c>
      <c r="E1180">
        <v>5</v>
      </c>
      <c r="F1180" s="1">
        <v>42721</v>
      </c>
      <c r="G1180" t="s">
        <v>4729</v>
      </c>
      <c r="H1180">
        <v>1</v>
      </c>
      <c r="I1180">
        <v>0</v>
      </c>
      <c r="J1180">
        <v>0</v>
      </c>
      <c r="K1180" t="s">
        <v>4730</v>
      </c>
      <c r="Q1180">
        <v>62</v>
      </c>
    </row>
    <row r="1181" spans="1:17" x14ac:dyDescent="0.25">
      <c r="A1181">
        <v>4018214</v>
      </c>
      <c r="B1181" t="s">
        <v>4731</v>
      </c>
      <c r="C1181" t="e">
        <f t="shared" si="51"/>
        <v>#NAME?</v>
      </c>
      <c r="D1181" t="s">
        <v>4732</v>
      </c>
      <c r="E1181">
        <v>3</v>
      </c>
      <c r="F1181" s="1">
        <v>42733</v>
      </c>
      <c r="G1181" t="s">
        <v>4733</v>
      </c>
      <c r="H1181">
        <v>0</v>
      </c>
      <c r="I1181">
        <v>0</v>
      </c>
      <c r="J1181">
        <v>0</v>
      </c>
      <c r="K1181" t="s">
        <v>4734</v>
      </c>
      <c r="Q1181">
        <v>39</v>
      </c>
    </row>
    <row r="1182" spans="1:17" x14ac:dyDescent="0.25">
      <c r="A1182">
        <v>2736514</v>
      </c>
      <c r="B1182" t="s">
        <v>4735</v>
      </c>
      <c r="C1182" t="e">
        <f t="shared" ref="C1182:C1191" si="52">-N0xFiL7wxv07F11bfLOvQ</f>
        <v>#NAME?</v>
      </c>
      <c r="D1182" t="s">
        <v>4736</v>
      </c>
      <c r="E1182">
        <v>5</v>
      </c>
      <c r="F1182" s="1">
        <v>41566</v>
      </c>
      <c r="G1182" t="s">
        <v>4737</v>
      </c>
      <c r="H1182">
        <v>0</v>
      </c>
      <c r="I1182">
        <v>0</v>
      </c>
      <c r="J1182">
        <v>0</v>
      </c>
      <c r="K1182" t="s">
        <v>4738</v>
      </c>
      <c r="Q1182">
        <v>61</v>
      </c>
    </row>
    <row r="1183" spans="1:17" x14ac:dyDescent="0.25">
      <c r="A1183">
        <v>2736537</v>
      </c>
      <c r="B1183" t="s">
        <v>4739</v>
      </c>
      <c r="C1183" t="e">
        <f t="shared" si="52"/>
        <v>#NAME?</v>
      </c>
      <c r="D1183" t="s">
        <v>4740</v>
      </c>
      <c r="E1183">
        <v>5</v>
      </c>
      <c r="F1183" s="1">
        <v>41566</v>
      </c>
      <c r="G1183" t="s">
        <v>4741</v>
      </c>
      <c r="H1183">
        <v>0</v>
      </c>
      <c r="I1183">
        <v>0</v>
      </c>
      <c r="J1183">
        <v>0</v>
      </c>
      <c r="K1183" t="s">
        <v>4742</v>
      </c>
      <c r="Q1183">
        <v>65</v>
      </c>
    </row>
    <row r="1184" spans="1:17" x14ac:dyDescent="0.25">
      <c r="A1184">
        <v>2736531</v>
      </c>
      <c r="B1184" t="s">
        <v>4743</v>
      </c>
      <c r="C1184" t="e">
        <f t="shared" si="52"/>
        <v>#NAME?</v>
      </c>
      <c r="D1184" t="s">
        <v>4744</v>
      </c>
      <c r="E1184">
        <v>4</v>
      </c>
      <c r="F1184" s="1">
        <v>42163</v>
      </c>
      <c r="G1184" t="s">
        <v>4745</v>
      </c>
      <c r="H1184">
        <v>0</v>
      </c>
      <c r="I1184">
        <v>0</v>
      </c>
      <c r="J1184">
        <v>0</v>
      </c>
      <c r="K1184" t="s">
        <v>4746</v>
      </c>
      <c r="Q1184">
        <v>51</v>
      </c>
    </row>
    <row r="1185" spans="1:17" x14ac:dyDescent="0.25">
      <c r="A1185">
        <v>2736529</v>
      </c>
      <c r="B1185" t="s">
        <v>4747</v>
      </c>
      <c r="C1185" t="e">
        <f t="shared" si="52"/>
        <v>#NAME?</v>
      </c>
      <c r="D1185" t="s">
        <v>4748</v>
      </c>
      <c r="E1185">
        <v>5</v>
      </c>
      <c r="F1185" s="1">
        <v>42163</v>
      </c>
      <c r="G1185" t="s">
        <v>4749</v>
      </c>
      <c r="H1185">
        <v>0</v>
      </c>
      <c r="I1185">
        <v>0</v>
      </c>
      <c r="J1185">
        <v>0</v>
      </c>
      <c r="K1185" t="s">
        <v>4750</v>
      </c>
      <c r="Q1185">
        <v>23</v>
      </c>
    </row>
    <row r="1186" spans="1:17" x14ac:dyDescent="0.25">
      <c r="A1186">
        <v>2736533</v>
      </c>
      <c r="B1186" t="s">
        <v>4751</v>
      </c>
      <c r="C1186" t="e">
        <f t="shared" si="52"/>
        <v>#NAME?</v>
      </c>
      <c r="D1186" t="s">
        <v>2009</v>
      </c>
      <c r="E1186">
        <v>3</v>
      </c>
      <c r="F1186" s="1">
        <v>42844</v>
      </c>
      <c r="G1186" t="s">
        <v>4752</v>
      </c>
      <c r="H1186">
        <v>0</v>
      </c>
      <c r="I1186">
        <v>0</v>
      </c>
      <c r="J1186">
        <v>0</v>
      </c>
      <c r="K1186" t="s">
        <v>4753</v>
      </c>
      <c r="Q1186">
        <v>69</v>
      </c>
    </row>
    <row r="1187" spans="1:17" x14ac:dyDescent="0.25">
      <c r="A1187">
        <v>2736518</v>
      </c>
      <c r="B1187" t="s">
        <v>4754</v>
      </c>
      <c r="C1187" t="e">
        <f t="shared" si="52"/>
        <v>#NAME?</v>
      </c>
      <c r="D1187" t="s">
        <v>4755</v>
      </c>
      <c r="E1187">
        <v>4</v>
      </c>
      <c r="F1187" s="1">
        <v>42845</v>
      </c>
      <c r="G1187" t="s">
        <v>4756</v>
      </c>
      <c r="H1187">
        <v>0</v>
      </c>
      <c r="I1187">
        <v>0</v>
      </c>
      <c r="J1187">
        <v>0</v>
      </c>
      <c r="K1187" t="s">
        <v>4757</v>
      </c>
      <c r="Q1187">
        <v>46</v>
      </c>
    </row>
    <row r="1188" spans="1:17" x14ac:dyDescent="0.25">
      <c r="A1188">
        <v>2736526</v>
      </c>
      <c r="B1188" t="s">
        <v>4758</v>
      </c>
      <c r="C1188" t="e">
        <f t="shared" si="52"/>
        <v>#NAME?</v>
      </c>
      <c r="D1188" t="s">
        <v>4759</v>
      </c>
      <c r="E1188">
        <v>5</v>
      </c>
      <c r="F1188" s="1">
        <v>42895</v>
      </c>
      <c r="G1188" t="s">
        <v>4760</v>
      </c>
      <c r="H1188">
        <v>0</v>
      </c>
      <c r="I1188">
        <v>0</v>
      </c>
      <c r="J1188">
        <v>0</v>
      </c>
      <c r="K1188" t="s">
        <v>4761</v>
      </c>
      <c r="Q1188">
        <v>160</v>
      </c>
    </row>
    <row r="1189" spans="1:17" x14ac:dyDescent="0.25">
      <c r="A1189">
        <v>2736530</v>
      </c>
      <c r="B1189" t="s">
        <v>4762</v>
      </c>
      <c r="C1189" t="e">
        <f t="shared" si="52"/>
        <v>#NAME?</v>
      </c>
      <c r="D1189" t="s">
        <v>4763</v>
      </c>
      <c r="E1189">
        <v>5</v>
      </c>
      <c r="F1189" s="1">
        <v>42897</v>
      </c>
      <c r="G1189" t="s">
        <v>4764</v>
      </c>
      <c r="H1189">
        <v>0</v>
      </c>
      <c r="I1189">
        <v>0</v>
      </c>
      <c r="J1189">
        <v>0</v>
      </c>
      <c r="K1189" t="s">
        <v>4765</v>
      </c>
      <c r="Q1189">
        <v>25</v>
      </c>
    </row>
    <row r="1190" spans="1:17" x14ac:dyDescent="0.25">
      <c r="A1190">
        <v>2736544</v>
      </c>
      <c r="B1190" t="s">
        <v>4766</v>
      </c>
      <c r="C1190" t="e">
        <f t="shared" si="52"/>
        <v>#NAME?</v>
      </c>
      <c r="D1190" t="s">
        <v>4767</v>
      </c>
      <c r="E1190">
        <v>5</v>
      </c>
      <c r="F1190" s="1">
        <v>42902</v>
      </c>
      <c r="G1190" t="s">
        <v>4768</v>
      </c>
      <c r="H1190">
        <v>0</v>
      </c>
      <c r="I1190">
        <v>0</v>
      </c>
      <c r="J1190">
        <v>0</v>
      </c>
      <c r="K1190" t="s">
        <v>4769</v>
      </c>
      <c r="Q1190">
        <v>34</v>
      </c>
    </row>
    <row r="1191" spans="1:17" x14ac:dyDescent="0.25">
      <c r="A1191">
        <v>2736532</v>
      </c>
      <c r="B1191" t="s">
        <v>4770</v>
      </c>
      <c r="C1191" t="e">
        <f t="shared" si="52"/>
        <v>#NAME?</v>
      </c>
      <c r="D1191" t="s">
        <v>4268</v>
      </c>
      <c r="E1191">
        <v>5</v>
      </c>
      <c r="F1191" s="1">
        <v>43262</v>
      </c>
      <c r="G1191" t="s">
        <v>4771</v>
      </c>
      <c r="H1191">
        <v>0</v>
      </c>
      <c r="I1191">
        <v>0</v>
      </c>
      <c r="J1191">
        <v>0</v>
      </c>
      <c r="K1191" t="s">
        <v>4772</v>
      </c>
      <c r="Q1191">
        <v>136</v>
      </c>
    </row>
    <row r="1192" spans="1:17" x14ac:dyDescent="0.25">
      <c r="A1192">
        <v>2436310</v>
      </c>
      <c r="B1192" t="s">
        <v>4773</v>
      </c>
      <c r="C1192" t="e">
        <f t="shared" ref="C1192:C1201" si="53">-NGTyAjScwkhmuuNKJuHbA</f>
        <v>#NAME?</v>
      </c>
      <c r="D1192" t="s">
        <v>4774</v>
      </c>
      <c r="E1192">
        <v>5</v>
      </c>
      <c r="F1192" s="1">
        <v>41840</v>
      </c>
      <c r="G1192" t="s">
        <v>4775</v>
      </c>
      <c r="H1192">
        <v>2</v>
      </c>
      <c r="I1192">
        <v>0</v>
      </c>
      <c r="J1192">
        <v>2</v>
      </c>
      <c r="K1192" t="s">
        <v>4776</v>
      </c>
      <c r="Q1192">
        <v>40</v>
      </c>
    </row>
    <row r="1193" spans="1:17" x14ac:dyDescent="0.25">
      <c r="A1193">
        <v>2436334</v>
      </c>
      <c r="B1193" t="s">
        <v>4777</v>
      </c>
      <c r="C1193" t="e">
        <f t="shared" si="53"/>
        <v>#NAME?</v>
      </c>
      <c r="D1193" t="s">
        <v>4778</v>
      </c>
      <c r="E1193">
        <v>4</v>
      </c>
      <c r="F1193" s="1">
        <v>41901</v>
      </c>
      <c r="G1193" t="s">
        <v>4779</v>
      </c>
      <c r="H1193">
        <v>1</v>
      </c>
      <c r="I1193">
        <v>0</v>
      </c>
      <c r="J1193">
        <v>1</v>
      </c>
      <c r="K1193" t="s">
        <v>233</v>
      </c>
      <c r="Q1193">
        <v>25</v>
      </c>
    </row>
    <row r="1194" spans="1:17" x14ac:dyDescent="0.25">
      <c r="A1194">
        <v>2436308</v>
      </c>
      <c r="B1194" t="s">
        <v>4780</v>
      </c>
      <c r="C1194" t="e">
        <f t="shared" si="53"/>
        <v>#NAME?</v>
      </c>
      <c r="D1194" t="s">
        <v>4781</v>
      </c>
      <c r="E1194">
        <v>5</v>
      </c>
      <c r="F1194" s="1">
        <v>42225</v>
      </c>
      <c r="G1194" t="s">
        <v>4782</v>
      </c>
      <c r="H1194">
        <v>1</v>
      </c>
      <c r="I1194">
        <v>0</v>
      </c>
      <c r="J1194">
        <v>2</v>
      </c>
      <c r="K1194" t="s">
        <v>4783</v>
      </c>
      <c r="Q1194">
        <v>65</v>
      </c>
    </row>
    <row r="1195" spans="1:17" x14ac:dyDescent="0.25">
      <c r="A1195">
        <v>2436302</v>
      </c>
      <c r="B1195" t="s">
        <v>4784</v>
      </c>
      <c r="C1195" t="e">
        <f t="shared" si="53"/>
        <v>#NAME?</v>
      </c>
      <c r="D1195" t="s">
        <v>4785</v>
      </c>
      <c r="E1195">
        <v>5</v>
      </c>
      <c r="F1195" s="1">
        <v>42225</v>
      </c>
      <c r="G1195" t="s">
        <v>4786</v>
      </c>
      <c r="H1195">
        <v>1</v>
      </c>
      <c r="I1195">
        <v>0</v>
      </c>
      <c r="J1195">
        <v>0</v>
      </c>
      <c r="K1195" t="s">
        <v>4787</v>
      </c>
      <c r="Q1195">
        <v>49</v>
      </c>
    </row>
    <row r="1196" spans="1:17" x14ac:dyDescent="0.25">
      <c r="A1196">
        <v>2436300</v>
      </c>
      <c r="B1196" t="s">
        <v>4788</v>
      </c>
      <c r="C1196" t="e">
        <f t="shared" si="53"/>
        <v>#NAME?</v>
      </c>
      <c r="D1196" t="s">
        <v>4789</v>
      </c>
      <c r="E1196">
        <v>5</v>
      </c>
      <c r="F1196" s="1">
        <v>42225</v>
      </c>
      <c r="G1196" t="s">
        <v>4790</v>
      </c>
      <c r="H1196">
        <v>1</v>
      </c>
      <c r="I1196">
        <v>0</v>
      </c>
      <c r="J1196">
        <v>0</v>
      </c>
      <c r="K1196" t="s">
        <v>4791</v>
      </c>
      <c r="Q1196">
        <v>36</v>
      </c>
    </row>
    <row r="1197" spans="1:17" x14ac:dyDescent="0.25">
      <c r="A1197">
        <v>2436333</v>
      </c>
      <c r="B1197" t="s">
        <v>4792</v>
      </c>
      <c r="C1197" t="e">
        <f t="shared" si="53"/>
        <v>#NAME?</v>
      </c>
      <c r="D1197" t="s">
        <v>4793</v>
      </c>
      <c r="E1197">
        <v>3</v>
      </c>
      <c r="F1197" s="1">
        <v>42225</v>
      </c>
      <c r="G1197" t="s">
        <v>4794</v>
      </c>
      <c r="H1197">
        <v>0</v>
      </c>
      <c r="I1197">
        <v>0</v>
      </c>
      <c r="J1197">
        <v>1</v>
      </c>
      <c r="K1197" t="s">
        <v>4795</v>
      </c>
      <c r="Q1197">
        <v>30</v>
      </c>
    </row>
    <row r="1198" spans="1:17" x14ac:dyDescent="0.25">
      <c r="A1198">
        <v>2436317</v>
      </c>
      <c r="B1198" t="s">
        <v>4796</v>
      </c>
      <c r="C1198" t="e">
        <f t="shared" si="53"/>
        <v>#NAME?</v>
      </c>
      <c r="D1198" t="e">
        <f>-u_SZ-O5C4y5aoFdDKLHLg</f>
        <v>#NAME?</v>
      </c>
      <c r="E1198">
        <v>2</v>
      </c>
      <c r="F1198" s="1">
        <v>42378</v>
      </c>
      <c r="G1198" t="s">
        <v>4797</v>
      </c>
      <c r="H1198">
        <v>1</v>
      </c>
      <c r="I1198">
        <v>1</v>
      </c>
      <c r="J1198">
        <v>1</v>
      </c>
      <c r="K1198" t="s">
        <v>4798</v>
      </c>
      <c r="Q1198">
        <v>35</v>
      </c>
    </row>
    <row r="1199" spans="1:17" x14ac:dyDescent="0.25">
      <c r="A1199">
        <v>2436330</v>
      </c>
      <c r="B1199" t="s">
        <v>4799</v>
      </c>
      <c r="C1199" t="e">
        <f t="shared" si="53"/>
        <v>#NAME?</v>
      </c>
      <c r="D1199" t="s">
        <v>4800</v>
      </c>
      <c r="E1199">
        <v>4</v>
      </c>
      <c r="F1199" s="1">
        <v>42390</v>
      </c>
      <c r="G1199" t="s">
        <v>4801</v>
      </c>
      <c r="H1199">
        <v>2</v>
      </c>
      <c r="I1199">
        <v>0</v>
      </c>
      <c r="J1199">
        <v>1</v>
      </c>
      <c r="K1199" t="s">
        <v>4802</v>
      </c>
      <c r="Q1199">
        <v>67</v>
      </c>
    </row>
    <row r="1200" spans="1:17" x14ac:dyDescent="0.25">
      <c r="A1200">
        <v>2436326</v>
      </c>
      <c r="B1200" t="s">
        <v>4803</v>
      </c>
      <c r="C1200" t="e">
        <f t="shared" si="53"/>
        <v>#NAME?</v>
      </c>
      <c r="D1200" t="s">
        <v>4804</v>
      </c>
      <c r="E1200">
        <v>5</v>
      </c>
      <c r="F1200" s="1">
        <v>42414</v>
      </c>
      <c r="G1200" t="s">
        <v>4805</v>
      </c>
      <c r="H1200">
        <v>0</v>
      </c>
      <c r="I1200">
        <v>0</v>
      </c>
      <c r="J1200">
        <v>0</v>
      </c>
      <c r="K1200" t="s">
        <v>4806</v>
      </c>
      <c r="Q1200">
        <v>53</v>
      </c>
    </row>
    <row r="1201" spans="1:17" x14ac:dyDescent="0.25">
      <c r="A1201">
        <v>2436314</v>
      </c>
      <c r="B1201" t="s">
        <v>4807</v>
      </c>
      <c r="C1201" t="e">
        <f t="shared" si="53"/>
        <v>#NAME?</v>
      </c>
      <c r="D1201" t="s">
        <v>4808</v>
      </c>
      <c r="E1201">
        <v>5</v>
      </c>
      <c r="F1201" s="1">
        <v>42414</v>
      </c>
      <c r="G1201" t="s">
        <v>4809</v>
      </c>
      <c r="H1201">
        <v>1</v>
      </c>
      <c r="I1201">
        <v>0</v>
      </c>
      <c r="J1201">
        <v>1</v>
      </c>
      <c r="K1201" t="s">
        <v>4810</v>
      </c>
      <c r="Q1201">
        <v>98</v>
      </c>
    </row>
    <row r="1202" spans="1:17" x14ac:dyDescent="0.25">
      <c r="A1202">
        <v>5890060</v>
      </c>
      <c r="B1202" t="s">
        <v>4811</v>
      </c>
      <c r="C1202" t="e">
        <f t="shared" ref="C1202:C1211" si="54">-NbeVN5tnwdyYAvdNkKMjw</f>
        <v>#NAME?</v>
      </c>
      <c r="D1202" t="s">
        <v>4812</v>
      </c>
      <c r="E1202">
        <v>5</v>
      </c>
      <c r="F1202" s="1">
        <v>41157</v>
      </c>
      <c r="G1202" t="s">
        <v>4813</v>
      </c>
      <c r="H1202">
        <v>1</v>
      </c>
      <c r="I1202">
        <v>1</v>
      </c>
      <c r="J1202">
        <v>2</v>
      </c>
      <c r="K1202" t="s">
        <v>4814</v>
      </c>
      <c r="Q1202">
        <v>220</v>
      </c>
    </row>
    <row r="1203" spans="1:17" x14ac:dyDescent="0.25">
      <c r="A1203">
        <v>5890054</v>
      </c>
      <c r="B1203" t="s">
        <v>4815</v>
      </c>
      <c r="C1203" t="e">
        <f t="shared" si="54"/>
        <v>#NAME?</v>
      </c>
      <c r="D1203" t="s">
        <v>856</v>
      </c>
      <c r="E1203">
        <v>5</v>
      </c>
      <c r="F1203" s="1">
        <v>41158</v>
      </c>
      <c r="G1203" t="s">
        <v>4816</v>
      </c>
      <c r="H1203">
        <v>2</v>
      </c>
      <c r="I1203">
        <v>0</v>
      </c>
      <c r="J1203">
        <v>0</v>
      </c>
      <c r="K1203" t="s">
        <v>4817</v>
      </c>
      <c r="Q1203">
        <v>286</v>
      </c>
    </row>
    <row r="1204" spans="1:17" x14ac:dyDescent="0.25">
      <c r="A1204">
        <v>5890027</v>
      </c>
      <c r="B1204" t="s">
        <v>4818</v>
      </c>
      <c r="C1204" t="e">
        <f t="shared" si="54"/>
        <v>#NAME?</v>
      </c>
      <c r="D1204" t="s">
        <v>4819</v>
      </c>
      <c r="E1204">
        <v>4</v>
      </c>
      <c r="F1204" s="1">
        <v>41158</v>
      </c>
      <c r="G1204" t="s">
        <v>4820</v>
      </c>
      <c r="H1204">
        <v>5</v>
      </c>
      <c r="I1204">
        <v>1</v>
      </c>
      <c r="J1204">
        <v>0</v>
      </c>
      <c r="K1204" t="s">
        <v>4821</v>
      </c>
      <c r="Q1204">
        <v>215</v>
      </c>
    </row>
    <row r="1205" spans="1:17" x14ac:dyDescent="0.25">
      <c r="A1205">
        <v>5890042</v>
      </c>
      <c r="B1205" t="s">
        <v>4822</v>
      </c>
      <c r="C1205" t="e">
        <f t="shared" si="54"/>
        <v>#NAME?</v>
      </c>
      <c r="D1205" t="s">
        <v>4823</v>
      </c>
      <c r="E1205">
        <v>5</v>
      </c>
      <c r="F1205" s="1">
        <v>41308</v>
      </c>
      <c r="G1205" t="s">
        <v>4824</v>
      </c>
      <c r="H1205">
        <v>1</v>
      </c>
      <c r="I1205">
        <v>0</v>
      </c>
      <c r="J1205">
        <v>0</v>
      </c>
      <c r="K1205" t="s">
        <v>4825</v>
      </c>
      <c r="Q1205">
        <v>143</v>
      </c>
    </row>
    <row r="1206" spans="1:17" x14ac:dyDescent="0.25">
      <c r="A1206">
        <v>5890023</v>
      </c>
      <c r="B1206" t="s">
        <v>4826</v>
      </c>
      <c r="C1206" t="e">
        <f t="shared" si="54"/>
        <v>#NAME?</v>
      </c>
      <c r="D1206" t="s">
        <v>4827</v>
      </c>
      <c r="E1206">
        <v>4</v>
      </c>
      <c r="F1206" s="1">
        <v>41460</v>
      </c>
      <c r="G1206" t="s">
        <v>4828</v>
      </c>
      <c r="H1206">
        <v>5</v>
      </c>
      <c r="I1206">
        <v>1</v>
      </c>
      <c r="J1206">
        <v>4</v>
      </c>
      <c r="K1206" t="s">
        <v>4829</v>
      </c>
      <c r="Q1206">
        <v>106</v>
      </c>
    </row>
    <row r="1207" spans="1:17" x14ac:dyDescent="0.25">
      <c r="A1207">
        <v>5890044</v>
      </c>
      <c r="B1207" t="s">
        <v>4830</v>
      </c>
      <c r="C1207" t="e">
        <f t="shared" si="54"/>
        <v>#NAME?</v>
      </c>
      <c r="D1207" t="s">
        <v>4831</v>
      </c>
      <c r="E1207">
        <v>4</v>
      </c>
      <c r="F1207" s="1">
        <v>41595</v>
      </c>
      <c r="G1207" t="s">
        <v>4832</v>
      </c>
      <c r="H1207">
        <v>3</v>
      </c>
      <c r="I1207">
        <v>0</v>
      </c>
      <c r="J1207">
        <v>1</v>
      </c>
      <c r="K1207" t="s">
        <v>4833</v>
      </c>
      <c r="Q1207">
        <v>131</v>
      </c>
    </row>
    <row r="1208" spans="1:17" x14ac:dyDescent="0.25">
      <c r="A1208">
        <v>5890050</v>
      </c>
      <c r="B1208" t="s">
        <v>4834</v>
      </c>
      <c r="C1208" t="e">
        <f t="shared" si="54"/>
        <v>#NAME?</v>
      </c>
      <c r="D1208" t="s">
        <v>4835</v>
      </c>
      <c r="E1208">
        <v>2</v>
      </c>
      <c r="F1208" s="1">
        <v>41731</v>
      </c>
      <c r="G1208" t="s">
        <v>4836</v>
      </c>
      <c r="H1208">
        <v>3</v>
      </c>
      <c r="I1208">
        <v>1</v>
      </c>
      <c r="J1208">
        <v>2</v>
      </c>
      <c r="K1208" t="s">
        <v>4837</v>
      </c>
      <c r="Q1208">
        <v>208</v>
      </c>
    </row>
    <row r="1209" spans="1:17" x14ac:dyDescent="0.25">
      <c r="A1209">
        <v>5890052</v>
      </c>
      <c r="B1209" t="s">
        <v>4838</v>
      </c>
      <c r="C1209" t="e">
        <f t="shared" si="54"/>
        <v>#NAME?</v>
      </c>
      <c r="D1209" t="s">
        <v>4839</v>
      </c>
      <c r="E1209">
        <v>3</v>
      </c>
      <c r="F1209" s="1">
        <v>41913</v>
      </c>
      <c r="G1209" t="s">
        <v>4840</v>
      </c>
      <c r="H1209">
        <v>3</v>
      </c>
      <c r="I1209">
        <v>1</v>
      </c>
      <c r="J1209">
        <v>1</v>
      </c>
      <c r="K1209" t="s">
        <v>4841</v>
      </c>
      <c r="Q1209">
        <v>129</v>
      </c>
    </row>
    <row r="1210" spans="1:17" x14ac:dyDescent="0.25">
      <c r="A1210">
        <v>5890032</v>
      </c>
      <c r="B1210" t="e">
        <f>-XwX0N_SemS5WIO9EBSDUA</f>
        <v>#NAME?</v>
      </c>
      <c r="C1210" t="e">
        <f t="shared" si="54"/>
        <v>#NAME?</v>
      </c>
      <c r="D1210" t="s">
        <v>4842</v>
      </c>
      <c r="E1210">
        <v>4</v>
      </c>
      <c r="F1210" s="1">
        <v>42823</v>
      </c>
      <c r="G1210" t="s">
        <v>4843</v>
      </c>
      <c r="H1210">
        <v>4</v>
      </c>
      <c r="I1210">
        <v>2</v>
      </c>
      <c r="J1210">
        <v>4</v>
      </c>
      <c r="K1210" t="s">
        <v>4844</v>
      </c>
      <c r="Q1210">
        <v>105</v>
      </c>
    </row>
    <row r="1211" spans="1:17" x14ac:dyDescent="0.25">
      <c r="A1211">
        <v>5890051</v>
      </c>
      <c r="B1211" t="s">
        <v>4845</v>
      </c>
      <c r="C1211" t="e">
        <f t="shared" si="54"/>
        <v>#NAME?</v>
      </c>
      <c r="D1211" t="s">
        <v>4846</v>
      </c>
      <c r="E1211">
        <v>2</v>
      </c>
      <c r="F1211" s="1">
        <v>43195</v>
      </c>
      <c r="G1211" t="s">
        <v>4847</v>
      </c>
      <c r="H1211">
        <v>2</v>
      </c>
      <c r="I1211">
        <v>0</v>
      </c>
      <c r="J1211">
        <v>2</v>
      </c>
      <c r="K1211" t="s">
        <v>4848</v>
      </c>
      <c r="Q1211">
        <v>99</v>
      </c>
    </row>
    <row r="1212" spans="1:17" x14ac:dyDescent="0.25">
      <c r="A1212">
        <v>4241663</v>
      </c>
      <c r="B1212" t="s">
        <v>4849</v>
      </c>
      <c r="C1212" t="e">
        <f t="shared" ref="C1212:C1221" si="55">-Ng6kNjzZee-hT-RZYg_Eg</f>
        <v>#NAME?</v>
      </c>
      <c r="D1212" t="s">
        <v>4850</v>
      </c>
      <c r="E1212">
        <v>4</v>
      </c>
      <c r="F1212" s="1">
        <v>41022</v>
      </c>
      <c r="G1212" t="s">
        <v>4851</v>
      </c>
      <c r="H1212">
        <v>1</v>
      </c>
      <c r="I1212">
        <v>0</v>
      </c>
      <c r="J1212">
        <v>0</v>
      </c>
      <c r="K1212" t="s">
        <v>4852</v>
      </c>
      <c r="Q1212">
        <v>161</v>
      </c>
    </row>
    <row r="1213" spans="1:17" x14ac:dyDescent="0.25">
      <c r="A1213">
        <v>4241671</v>
      </c>
      <c r="B1213" t="s">
        <v>4853</v>
      </c>
      <c r="C1213" t="e">
        <f t="shared" si="55"/>
        <v>#NAME?</v>
      </c>
      <c r="D1213" t="e">
        <f>--FBCX-N37CMYDfs790Bnw</f>
        <v>#NAME?</v>
      </c>
      <c r="E1213">
        <v>4</v>
      </c>
      <c r="F1213" s="1">
        <v>41065</v>
      </c>
      <c r="G1213" t="s">
        <v>4854</v>
      </c>
      <c r="H1213">
        <v>1</v>
      </c>
      <c r="I1213">
        <v>0</v>
      </c>
      <c r="J1213">
        <v>2</v>
      </c>
      <c r="K1213" t="s">
        <v>4855</v>
      </c>
      <c r="Q1213">
        <v>66</v>
      </c>
    </row>
    <row r="1214" spans="1:17" x14ac:dyDescent="0.25">
      <c r="A1214">
        <v>4241673</v>
      </c>
      <c r="B1214" t="s">
        <v>4856</v>
      </c>
      <c r="C1214" t="e">
        <f t="shared" si="55"/>
        <v>#NAME?</v>
      </c>
      <c r="D1214" t="s">
        <v>4857</v>
      </c>
      <c r="E1214">
        <v>3</v>
      </c>
      <c r="F1214" s="1">
        <v>41079</v>
      </c>
      <c r="G1214" t="s">
        <v>4858</v>
      </c>
      <c r="H1214">
        <v>1</v>
      </c>
      <c r="I1214">
        <v>0</v>
      </c>
      <c r="J1214">
        <v>1</v>
      </c>
      <c r="K1214" t="s">
        <v>4859</v>
      </c>
      <c r="Q1214">
        <v>200</v>
      </c>
    </row>
    <row r="1215" spans="1:17" x14ac:dyDescent="0.25">
      <c r="A1215">
        <v>4241664</v>
      </c>
      <c r="B1215" t="s">
        <v>4860</v>
      </c>
      <c r="C1215" t="e">
        <f t="shared" si="55"/>
        <v>#NAME?</v>
      </c>
      <c r="D1215" t="s">
        <v>4861</v>
      </c>
      <c r="E1215">
        <v>5</v>
      </c>
      <c r="F1215" s="1">
        <v>41101</v>
      </c>
      <c r="G1215" t="s">
        <v>4862</v>
      </c>
      <c r="H1215">
        <v>0</v>
      </c>
      <c r="I1215">
        <v>0</v>
      </c>
      <c r="J1215">
        <v>0</v>
      </c>
      <c r="K1215" t="s">
        <v>4863</v>
      </c>
      <c r="Q1215">
        <v>94</v>
      </c>
    </row>
    <row r="1216" spans="1:17" x14ac:dyDescent="0.25">
      <c r="A1216">
        <v>4241708</v>
      </c>
      <c r="B1216" t="s">
        <v>4864</v>
      </c>
      <c r="C1216" t="e">
        <f t="shared" si="55"/>
        <v>#NAME?</v>
      </c>
      <c r="D1216" t="s">
        <v>4865</v>
      </c>
      <c r="E1216">
        <v>1</v>
      </c>
      <c r="F1216" s="1">
        <v>41107</v>
      </c>
      <c r="G1216" t="s">
        <v>4866</v>
      </c>
      <c r="H1216">
        <v>6</v>
      </c>
      <c r="I1216">
        <v>5</v>
      </c>
      <c r="J1216">
        <v>1</v>
      </c>
      <c r="K1216" t="s">
        <v>4867</v>
      </c>
      <c r="Q1216">
        <v>418</v>
      </c>
    </row>
    <row r="1217" spans="1:17" x14ac:dyDescent="0.25">
      <c r="A1217">
        <v>4241675</v>
      </c>
      <c r="B1217" t="s">
        <v>4868</v>
      </c>
      <c r="C1217" t="e">
        <f t="shared" si="55"/>
        <v>#NAME?</v>
      </c>
      <c r="D1217" t="s">
        <v>4869</v>
      </c>
      <c r="E1217">
        <v>3</v>
      </c>
      <c r="F1217" s="1">
        <v>41176</v>
      </c>
      <c r="G1217" t="s">
        <v>4870</v>
      </c>
      <c r="H1217">
        <v>4</v>
      </c>
      <c r="I1217">
        <v>2</v>
      </c>
      <c r="J1217">
        <v>0</v>
      </c>
      <c r="K1217" t="s">
        <v>4871</v>
      </c>
      <c r="Q1217">
        <v>389</v>
      </c>
    </row>
    <row r="1218" spans="1:17" x14ac:dyDescent="0.25">
      <c r="A1218">
        <v>4241662</v>
      </c>
      <c r="B1218" t="s">
        <v>4872</v>
      </c>
      <c r="C1218" t="e">
        <f t="shared" si="55"/>
        <v>#NAME?</v>
      </c>
      <c r="D1218" t="s">
        <v>4873</v>
      </c>
      <c r="E1218">
        <v>4</v>
      </c>
      <c r="F1218" s="1">
        <v>41184</v>
      </c>
      <c r="G1218" t="s">
        <v>4874</v>
      </c>
      <c r="H1218">
        <v>1</v>
      </c>
      <c r="I1218">
        <v>0</v>
      </c>
      <c r="J1218">
        <v>1</v>
      </c>
      <c r="K1218" t="s">
        <v>4875</v>
      </c>
      <c r="Q1218">
        <v>104</v>
      </c>
    </row>
    <row r="1219" spans="1:17" x14ac:dyDescent="0.25">
      <c r="A1219">
        <v>4241687</v>
      </c>
      <c r="B1219" t="s">
        <v>4876</v>
      </c>
      <c r="C1219" t="e">
        <f t="shared" si="55"/>
        <v>#NAME?</v>
      </c>
      <c r="D1219" t="e">
        <f>-LzUYsR54hd8cCiYXTquRA</f>
        <v>#NAME?</v>
      </c>
      <c r="E1219">
        <v>4</v>
      </c>
      <c r="F1219" s="1">
        <v>41217</v>
      </c>
      <c r="G1219" t="s">
        <v>4877</v>
      </c>
      <c r="H1219">
        <v>0</v>
      </c>
      <c r="I1219">
        <v>1</v>
      </c>
      <c r="J1219">
        <v>0</v>
      </c>
      <c r="K1219" t="s">
        <v>4878</v>
      </c>
      <c r="Q1219">
        <v>355</v>
      </c>
    </row>
    <row r="1220" spans="1:17" x14ac:dyDescent="0.25">
      <c r="A1220">
        <v>4241707</v>
      </c>
      <c r="B1220" t="s">
        <v>4879</v>
      </c>
      <c r="C1220" t="e">
        <f t="shared" si="55"/>
        <v>#NAME?</v>
      </c>
      <c r="D1220" t="s">
        <v>4880</v>
      </c>
      <c r="E1220">
        <v>3</v>
      </c>
      <c r="F1220" s="1">
        <v>41233</v>
      </c>
      <c r="G1220" t="s">
        <v>4881</v>
      </c>
      <c r="H1220">
        <v>0</v>
      </c>
      <c r="I1220">
        <v>1</v>
      </c>
      <c r="J1220">
        <v>0</v>
      </c>
      <c r="K1220" t="s">
        <v>4882</v>
      </c>
      <c r="Q1220">
        <v>167</v>
      </c>
    </row>
    <row r="1221" spans="1:17" x14ac:dyDescent="0.25">
      <c r="A1221">
        <v>4241711</v>
      </c>
      <c r="B1221" t="s">
        <v>4883</v>
      </c>
      <c r="C1221" t="e">
        <f t="shared" si="55"/>
        <v>#NAME?</v>
      </c>
      <c r="D1221" t="s">
        <v>4884</v>
      </c>
      <c r="E1221">
        <v>4</v>
      </c>
      <c r="F1221" s="1">
        <v>43069</v>
      </c>
      <c r="G1221" t="s">
        <v>4885</v>
      </c>
      <c r="H1221">
        <v>0</v>
      </c>
      <c r="I1221">
        <v>0</v>
      </c>
      <c r="J1221">
        <v>0</v>
      </c>
      <c r="K1221" t="s">
        <v>4886</v>
      </c>
      <c r="Q1221">
        <v>74</v>
      </c>
    </row>
    <row r="1222" spans="1:17" x14ac:dyDescent="0.25">
      <c r="A1222">
        <v>4400104</v>
      </c>
      <c r="B1222" t="s">
        <v>4887</v>
      </c>
      <c r="C1222" t="e">
        <f t="shared" ref="C1222:C1231" si="56">-NiKViuY1lvifZ2CEHZnAg</f>
        <v>#NAME?</v>
      </c>
      <c r="D1222" t="s">
        <v>4888</v>
      </c>
      <c r="E1222">
        <v>5</v>
      </c>
      <c r="F1222" s="1">
        <v>42521</v>
      </c>
      <c r="G1222" t="s">
        <v>4889</v>
      </c>
      <c r="H1222">
        <v>0</v>
      </c>
      <c r="I1222">
        <v>0</v>
      </c>
      <c r="J1222">
        <v>0</v>
      </c>
      <c r="K1222" t="s">
        <v>4890</v>
      </c>
      <c r="Q1222">
        <v>69</v>
      </c>
    </row>
    <row r="1223" spans="1:17" x14ac:dyDescent="0.25">
      <c r="A1223">
        <v>4400062</v>
      </c>
      <c r="B1223" t="s">
        <v>4891</v>
      </c>
      <c r="C1223" t="e">
        <f t="shared" si="56"/>
        <v>#NAME?</v>
      </c>
      <c r="D1223" t="s">
        <v>4892</v>
      </c>
      <c r="E1223">
        <v>5</v>
      </c>
      <c r="F1223" s="1">
        <v>42561</v>
      </c>
      <c r="G1223" t="s">
        <v>4893</v>
      </c>
      <c r="H1223">
        <v>0</v>
      </c>
      <c r="I1223">
        <v>0</v>
      </c>
      <c r="J1223">
        <v>0</v>
      </c>
      <c r="K1223" t="s">
        <v>4894</v>
      </c>
      <c r="Q1223">
        <v>316</v>
      </c>
    </row>
    <row r="1224" spans="1:17" x14ac:dyDescent="0.25">
      <c r="A1224">
        <v>4400071</v>
      </c>
      <c r="B1224" t="s">
        <v>4895</v>
      </c>
      <c r="C1224" t="e">
        <f t="shared" si="56"/>
        <v>#NAME?</v>
      </c>
      <c r="D1224" t="s">
        <v>4896</v>
      </c>
      <c r="E1224">
        <v>5</v>
      </c>
      <c r="F1224" s="1">
        <v>42564</v>
      </c>
      <c r="G1224" t="s">
        <v>4897</v>
      </c>
      <c r="H1224">
        <v>2</v>
      </c>
      <c r="I1224">
        <v>0</v>
      </c>
      <c r="J1224">
        <v>0</v>
      </c>
      <c r="K1224" t="s">
        <v>4898</v>
      </c>
      <c r="Q1224">
        <v>58</v>
      </c>
    </row>
    <row r="1225" spans="1:17" x14ac:dyDescent="0.25">
      <c r="A1225">
        <v>4400090</v>
      </c>
      <c r="B1225" t="s">
        <v>4899</v>
      </c>
      <c r="C1225" t="e">
        <f t="shared" si="56"/>
        <v>#NAME?</v>
      </c>
      <c r="D1225" t="s">
        <v>4900</v>
      </c>
      <c r="E1225">
        <v>5</v>
      </c>
      <c r="F1225" s="1">
        <v>42584</v>
      </c>
      <c r="G1225" t="s">
        <v>4901</v>
      </c>
      <c r="H1225">
        <v>0</v>
      </c>
      <c r="I1225">
        <v>0</v>
      </c>
      <c r="J1225">
        <v>0</v>
      </c>
      <c r="K1225" t="s">
        <v>4902</v>
      </c>
      <c r="Q1225">
        <v>64</v>
      </c>
    </row>
    <row r="1226" spans="1:17" x14ac:dyDescent="0.25">
      <c r="A1226">
        <v>4400077</v>
      </c>
      <c r="B1226" t="s">
        <v>4903</v>
      </c>
      <c r="C1226" t="e">
        <f t="shared" si="56"/>
        <v>#NAME?</v>
      </c>
      <c r="D1226" t="s">
        <v>4904</v>
      </c>
      <c r="E1226">
        <v>5</v>
      </c>
      <c r="F1226" s="1">
        <v>42584</v>
      </c>
      <c r="G1226" t="s">
        <v>4905</v>
      </c>
      <c r="H1226">
        <v>0</v>
      </c>
      <c r="I1226">
        <v>0</v>
      </c>
      <c r="J1226">
        <v>0</v>
      </c>
      <c r="K1226" t="s">
        <v>4906</v>
      </c>
      <c r="Q1226">
        <v>141</v>
      </c>
    </row>
    <row r="1227" spans="1:17" x14ac:dyDescent="0.25">
      <c r="A1227">
        <v>4400095</v>
      </c>
      <c r="B1227" t="s">
        <v>4907</v>
      </c>
      <c r="C1227" t="e">
        <f t="shared" si="56"/>
        <v>#NAME?</v>
      </c>
      <c r="D1227" t="s">
        <v>4908</v>
      </c>
      <c r="E1227">
        <v>5</v>
      </c>
      <c r="F1227" s="1">
        <v>42595</v>
      </c>
      <c r="G1227" t="s">
        <v>4909</v>
      </c>
      <c r="H1227">
        <v>0</v>
      </c>
      <c r="I1227">
        <v>0</v>
      </c>
      <c r="J1227">
        <v>0</v>
      </c>
      <c r="K1227" t="s">
        <v>4910</v>
      </c>
      <c r="Q1227">
        <v>50</v>
      </c>
    </row>
    <row r="1228" spans="1:17" x14ac:dyDescent="0.25">
      <c r="A1228">
        <v>4400076</v>
      </c>
      <c r="B1228" t="s">
        <v>4911</v>
      </c>
      <c r="C1228" t="e">
        <f t="shared" si="56"/>
        <v>#NAME?</v>
      </c>
      <c r="D1228" t="s">
        <v>4912</v>
      </c>
      <c r="E1228">
        <v>5</v>
      </c>
      <c r="F1228" s="1">
        <v>42596</v>
      </c>
      <c r="G1228" t="s">
        <v>4913</v>
      </c>
      <c r="H1228">
        <v>16</v>
      </c>
      <c r="I1228">
        <v>0</v>
      </c>
      <c r="J1228">
        <v>0</v>
      </c>
      <c r="K1228" t="s">
        <v>4914</v>
      </c>
      <c r="Q1228">
        <v>35</v>
      </c>
    </row>
    <row r="1229" spans="1:17" x14ac:dyDescent="0.25">
      <c r="A1229">
        <v>4400064</v>
      </c>
      <c r="B1229" t="s">
        <v>4915</v>
      </c>
      <c r="C1229" t="e">
        <f t="shared" si="56"/>
        <v>#NAME?</v>
      </c>
      <c r="D1229" t="s">
        <v>4916</v>
      </c>
      <c r="E1229">
        <v>5</v>
      </c>
      <c r="F1229" s="1">
        <v>42645</v>
      </c>
      <c r="G1229" t="s">
        <v>4917</v>
      </c>
      <c r="H1229">
        <v>0</v>
      </c>
      <c r="I1229">
        <v>0</v>
      </c>
      <c r="J1229">
        <v>0</v>
      </c>
      <c r="K1229" t="s">
        <v>4918</v>
      </c>
      <c r="Q1229">
        <v>120</v>
      </c>
    </row>
    <row r="1230" spans="1:17" x14ac:dyDescent="0.25">
      <c r="A1230">
        <v>4400106</v>
      </c>
      <c r="B1230" t="s">
        <v>4919</v>
      </c>
      <c r="C1230" t="e">
        <f t="shared" si="56"/>
        <v>#NAME?</v>
      </c>
      <c r="D1230" t="s">
        <v>4920</v>
      </c>
      <c r="E1230">
        <v>5</v>
      </c>
      <c r="F1230" s="1">
        <v>42645</v>
      </c>
      <c r="G1230" t="s">
        <v>4921</v>
      </c>
      <c r="H1230">
        <v>0</v>
      </c>
      <c r="I1230">
        <v>0</v>
      </c>
      <c r="J1230">
        <v>0</v>
      </c>
      <c r="K1230" t="s">
        <v>4922</v>
      </c>
      <c r="Q1230">
        <v>18</v>
      </c>
    </row>
    <row r="1231" spans="1:17" x14ac:dyDescent="0.25">
      <c r="A1231">
        <v>4400041</v>
      </c>
      <c r="B1231" t="s">
        <v>4923</v>
      </c>
      <c r="C1231" t="e">
        <f t="shared" si="56"/>
        <v>#NAME?</v>
      </c>
      <c r="D1231" t="s">
        <v>4924</v>
      </c>
      <c r="E1231">
        <v>5</v>
      </c>
      <c r="F1231" s="1">
        <v>42710</v>
      </c>
      <c r="G1231" t="s">
        <v>4925</v>
      </c>
      <c r="H1231">
        <v>0</v>
      </c>
      <c r="I1231">
        <v>0</v>
      </c>
      <c r="J1231">
        <v>0</v>
      </c>
      <c r="K1231" t="s">
        <v>4926</v>
      </c>
      <c r="Q1231">
        <v>130</v>
      </c>
    </row>
    <row r="1232" spans="1:17" x14ac:dyDescent="0.25">
      <c r="A1232">
        <v>701778</v>
      </c>
      <c r="B1232" t="s">
        <v>4927</v>
      </c>
      <c r="C1232" t="e">
        <f t="shared" ref="C1232:C1241" si="57">-NwDw6HgVpA4ys6WYcI6Xg</f>
        <v>#NAME?</v>
      </c>
      <c r="D1232" t="s">
        <v>4928</v>
      </c>
      <c r="E1232">
        <v>5</v>
      </c>
      <c r="F1232" s="1">
        <v>40516</v>
      </c>
      <c r="G1232" t="s">
        <v>4929</v>
      </c>
      <c r="H1232">
        <v>1</v>
      </c>
      <c r="I1232">
        <v>0</v>
      </c>
      <c r="J1232">
        <v>1</v>
      </c>
      <c r="K1232" t="s">
        <v>4930</v>
      </c>
      <c r="Q1232">
        <v>185</v>
      </c>
    </row>
    <row r="1233" spans="1:17" x14ac:dyDescent="0.25">
      <c r="A1233">
        <v>701811</v>
      </c>
      <c r="B1233" t="s">
        <v>4931</v>
      </c>
      <c r="C1233" t="e">
        <f t="shared" si="57"/>
        <v>#NAME?</v>
      </c>
      <c r="D1233" t="s">
        <v>4932</v>
      </c>
      <c r="E1233">
        <v>5</v>
      </c>
      <c r="F1233" s="1">
        <v>40521</v>
      </c>
      <c r="G1233" t="s">
        <v>4933</v>
      </c>
      <c r="H1233">
        <v>2</v>
      </c>
      <c r="I1233">
        <v>0</v>
      </c>
      <c r="J1233">
        <v>1</v>
      </c>
      <c r="K1233" t="s">
        <v>4934</v>
      </c>
      <c r="Q1233">
        <v>220</v>
      </c>
    </row>
    <row r="1234" spans="1:17" x14ac:dyDescent="0.25">
      <c r="A1234">
        <v>701769</v>
      </c>
      <c r="B1234" t="s">
        <v>4935</v>
      </c>
      <c r="C1234" t="e">
        <f t="shared" si="57"/>
        <v>#NAME?</v>
      </c>
      <c r="D1234" t="s">
        <v>4936</v>
      </c>
      <c r="E1234">
        <v>3</v>
      </c>
      <c r="F1234" s="1">
        <v>40533</v>
      </c>
      <c r="G1234" t="s">
        <v>4937</v>
      </c>
      <c r="H1234">
        <v>1</v>
      </c>
      <c r="I1234">
        <v>0</v>
      </c>
      <c r="J1234">
        <v>0</v>
      </c>
      <c r="K1234" t="s">
        <v>4938</v>
      </c>
      <c r="Q1234">
        <v>248</v>
      </c>
    </row>
    <row r="1235" spans="1:17" x14ac:dyDescent="0.25">
      <c r="A1235">
        <v>699346</v>
      </c>
      <c r="B1235" t="s">
        <v>4939</v>
      </c>
      <c r="C1235" t="e">
        <f t="shared" si="57"/>
        <v>#NAME?</v>
      </c>
      <c r="D1235" t="s">
        <v>4940</v>
      </c>
      <c r="E1235">
        <v>4</v>
      </c>
      <c r="F1235" s="1">
        <v>40535</v>
      </c>
      <c r="G1235" t="s">
        <v>4941</v>
      </c>
      <c r="H1235">
        <v>6</v>
      </c>
      <c r="I1235">
        <v>0</v>
      </c>
      <c r="J1235">
        <v>3</v>
      </c>
      <c r="K1235" t="s">
        <v>4942</v>
      </c>
      <c r="Q1235">
        <v>237</v>
      </c>
    </row>
    <row r="1236" spans="1:17" x14ac:dyDescent="0.25">
      <c r="A1236">
        <v>699305</v>
      </c>
      <c r="B1236" t="s">
        <v>4943</v>
      </c>
      <c r="C1236" t="e">
        <f t="shared" si="57"/>
        <v>#NAME?</v>
      </c>
      <c r="D1236" t="s">
        <v>4944</v>
      </c>
      <c r="E1236">
        <v>3</v>
      </c>
      <c r="F1236" s="1">
        <v>40542</v>
      </c>
      <c r="G1236" t="s">
        <v>4945</v>
      </c>
      <c r="H1236">
        <v>0</v>
      </c>
      <c r="I1236">
        <v>0</v>
      </c>
      <c r="J1236">
        <v>0</v>
      </c>
      <c r="K1236" t="s">
        <v>4946</v>
      </c>
      <c r="Q1236">
        <v>331</v>
      </c>
    </row>
    <row r="1237" spans="1:17" x14ac:dyDescent="0.25">
      <c r="A1237">
        <v>701786</v>
      </c>
      <c r="B1237" t="s">
        <v>4947</v>
      </c>
      <c r="C1237" t="e">
        <f t="shared" si="57"/>
        <v>#NAME?</v>
      </c>
      <c r="D1237" t="s">
        <v>4948</v>
      </c>
      <c r="E1237">
        <v>2</v>
      </c>
      <c r="F1237" s="1">
        <v>40542</v>
      </c>
      <c r="G1237" t="s">
        <v>4949</v>
      </c>
      <c r="H1237">
        <v>2</v>
      </c>
      <c r="I1237">
        <v>0</v>
      </c>
      <c r="J1237">
        <v>0</v>
      </c>
      <c r="K1237" t="s">
        <v>4950</v>
      </c>
      <c r="Q1237">
        <v>239</v>
      </c>
    </row>
    <row r="1238" spans="1:17" x14ac:dyDescent="0.25">
      <c r="A1238">
        <v>701796</v>
      </c>
      <c r="B1238" t="s">
        <v>4951</v>
      </c>
      <c r="C1238" t="e">
        <f t="shared" si="57"/>
        <v>#NAME?</v>
      </c>
      <c r="D1238" t="s">
        <v>4952</v>
      </c>
      <c r="E1238">
        <v>3</v>
      </c>
      <c r="F1238" s="1">
        <v>40561</v>
      </c>
      <c r="G1238" t="s">
        <v>4953</v>
      </c>
      <c r="H1238">
        <v>4</v>
      </c>
      <c r="I1238">
        <v>0</v>
      </c>
      <c r="J1238">
        <v>0</v>
      </c>
      <c r="K1238" t="s">
        <v>4954</v>
      </c>
      <c r="L1238" s="3"/>
      <c r="Q1238">
        <v>227</v>
      </c>
    </row>
    <row r="1239" spans="1:17" x14ac:dyDescent="0.25">
      <c r="A1239">
        <v>699300</v>
      </c>
      <c r="B1239" t="s">
        <v>4955</v>
      </c>
      <c r="C1239" t="e">
        <f t="shared" si="57"/>
        <v>#NAME?</v>
      </c>
      <c r="D1239" t="s">
        <v>4956</v>
      </c>
      <c r="E1239">
        <v>5</v>
      </c>
      <c r="F1239" s="1">
        <v>40563</v>
      </c>
      <c r="G1239" t="s">
        <v>4957</v>
      </c>
      <c r="H1239">
        <v>3</v>
      </c>
      <c r="I1239">
        <v>0</v>
      </c>
      <c r="J1239">
        <v>0</v>
      </c>
      <c r="K1239" t="s">
        <v>4958</v>
      </c>
      <c r="Q1239">
        <v>366</v>
      </c>
    </row>
    <row r="1240" spans="1:17" x14ac:dyDescent="0.25">
      <c r="A1240">
        <v>699276</v>
      </c>
      <c r="B1240" t="s">
        <v>4959</v>
      </c>
      <c r="C1240" t="e">
        <f t="shared" si="57"/>
        <v>#NAME?</v>
      </c>
      <c r="D1240" t="s">
        <v>4960</v>
      </c>
      <c r="E1240">
        <v>3</v>
      </c>
      <c r="F1240" s="1">
        <v>40569</v>
      </c>
      <c r="G1240" t="s">
        <v>4961</v>
      </c>
      <c r="H1240">
        <v>1</v>
      </c>
      <c r="I1240">
        <v>0</v>
      </c>
      <c r="J1240">
        <v>0</v>
      </c>
      <c r="K1240" t="s">
        <v>4962</v>
      </c>
      <c r="Q1240">
        <v>401</v>
      </c>
    </row>
    <row r="1241" spans="1:17" x14ac:dyDescent="0.25">
      <c r="A1241">
        <v>701815</v>
      </c>
      <c r="B1241" t="s">
        <v>4963</v>
      </c>
      <c r="C1241" t="e">
        <f t="shared" si="57"/>
        <v>#NAME?</v>
      </c>
      <c r="D1241" t="s">
        <v>4964</v>
      </c>
      <c r="E1241">
        <v>4</v>
      </c>
      <c r="F1241" s="1">
        <v>41952</v>
      </c>
      <c r="G1241" t="s">
        <v>4965</v>
      </c>
      <c r="H1241">
        <v>3</v>
      </c>
      <c r="I1241">
        <v>0</v>
      </c>
      <c r="J1241">
        <v>2</v>
      </c>
      <c r="K1241" t="s">
        <v>4966</v>
      </c>
      <c r="Q1241">
        <v>131</v>
      </c>
    </row>
    <row r="1242" spans="1:17" x14ac:dyDescent="0.25">
      <c r="A1242">
        <v>2974890</v>
      </c>
      <c r="B1242" t="s">
        <v>4967</v>
      </c>
      <c r="C1242" t="s">
        <v>4968</v>
      </c>
      <c r="D1242" t="s">
        <v>4969</v>
      </c>
      <c r="E1242">
        <v>3</v>
      </c>
      <c r="F1242" s="1">
        <v>40499</v>
      </c>
      <c r="G1242" t="s">
        <v>4970</v>
      </c>
      <c r="H1242">
        <v>1</v>
      </c>
      <c r="I1242">
        <v>0</v>
      </c>
      <c r="J1242">
        <v>0</v>
      </c>
      <c r="K1242" t="s">
        <v>4971</v>
      </c>
      <c r="Q1242">
        <v>178</v>
      </c>
    </row>
    <row r="1243" spans="1:17" x14ac:dyDescent="0.25">
      <c r="A1243">
        <v>2974884</v>
      </c>
      <c r="B1243" t="s">
        <v>4972</v>
      </c>
      <c r="C1243" t="s">
        <v>4968</v>
      </c>
      <c r="D1243" t="s">
        <v>4973</v>
      </c>
      <c r="E1243">
        <v>2</v>
      </c>
      <c r="F1243" s="1">
        <v>40512</v>
      </c>
      <c r="G1243" t="s">
        <v>4974</v>
      </c>
      <c r="H1243">
        <v>3</v>
      </c>
      <c r="I1243">
        <v>0</v>
      </c>
      <c r="J1243">
        <v>0</v>
      </c>
      <c r="K1243" t="s">
        <v>4975</v>
      </c>
      <c r="Q1243">
        <v>454</v>
      </c>
    </row>
    <row r="1244" spans="1:17" x14ac:dyDescent="0.25">
      <c r="A1244">
        <v>2974918</v>
      </c>
      <c r="B1244" t="s">
        <v>4976</v>
      </c>
      <c r="C1244" t="s">
        <v>4968</v>
      </c>
      <c r="D1244" t="s">
        <v>4977</v>
      </c>
      <c r="E1244">
        <v>5</v>
      </c>
      <c r="F1244" s="1">
        <v>40635</v>
      </c>
      <c r="G1244" t="s">
        <v>4978</v>
      </c>
      <c r="H1244">
        <v>7</v>
      </c>
      <c r="I1244">
        <v>0</v>
      </c>
      <c r="J1244">
        <v>2</v>
      </c>
      <c r="K1244" t="s">
        <v>4979</v>
      </c>
      <c r="Q1244">
        <v>315</v>
      </c>
    </row>
    <row r="1245" spans="1:17" x14ac:dyDescent="0.25">
      <c r="A1245">
        <v>2974900</v>
      </c>
      <c r="B1245" t="s">
        <v>4980</v>
      </c>
      <c r="C1245" t="s">
        <v>4968</v>
      </c>
      <c r="D1245" t="s">
        <v>4981</v>
      </c>
      <c r="E1245">
        <v>4</v>
      </c>
      <c r="F1245" s="1">
        <v>40666</v>
      </c>
      <c r="G1245" t="s">
        <v>4982</v>
      </c>
      <c r="H1245">
        <v>2</v>
      </c>
      <c r="I1245">
        <v>0</v>
      </c>
      <c r="J1245">
        <v>1</v>
      </c>
      <c r="K1245" t="s">
        <v>4983</v>
      </c>
      <c r="Q1245">
        <v>442</v>
      </c>
    </row>
    <row r="1246" spans="1:17" x14ac:dyDescent="0.25">
      <c r="A1246">
        <v>2974905</v>
      </c>
      <c r="B1246" t="s">
        <v>4984</v>
      </c>
      <c r="C1246" t="s">
        <v>4968</v>
      </c>
      <c r="D1246" t="s">
        <v>4985</v>
      </c>
      <c r="E1246">
        <v>4</v>
      </c>
      <c r="F1246" s="1">
        <v>40748</v>
      </c>
      <c r="G1246" t="s">
        <v>4986</v>
      </c>
      <c r="H1246">
        <v>5</v>
      </c>
      <c r="I1246">
        <v>3</v>
      </c>
      <c r="J1246">
        <v>4</v>
      </c>
      <c r="K1246" t="s">
        <v>4987</v>
      </c>
      <c r="Q1246">
        <v>570</v>
      </c>
    </row>
    <row r="1247" spans="1:17" x14ac:dyDescent="0.25">
      <c r="A1247">
        <v>2974911</v>
      </c>
      <c r="B1247" t="s">
        <v>4988</v>
      </c>
      <c r="C1247" t="s">
        <v>4968</v>
      </c>
      <c r="D1247" t="s">
        <v>4989</v>
      </c>
      <c r="E1247">
        <v>3</v>
      </c>
      <c r="F1247" s="1">
        <v>40861</v>
      </c>
      <c r="G1247" t="s">
        <v>4990</v>
      </c>
      <c r="H1247">
        <v>2</v>
      </c>
      <c r="I1247">
        <v>0</v>
      </c>
      <c r="J1247">
        <v>0</v>
      </c>
      <c r="K1247" t="s">
        <v>4991</v>
      </c>
      <c r="Q1247">
        <v>46</v>
      </c>
    </row>
    <row r="1248" spans="1:17" x14ac:dyDescent="0.25">
      <c r="A1248">
        <v>2974870</v>
      </c>
      <c r="B1248" t="s">
        <v>4992</v>
      </c>
      <c r="C1248" t="s">
        <v>4968</v>
      </c>
      <c r="D1248" t="s">
        <v>4993</v>
      </c>
      <c r="E1248">
        <v>2</v>
      </c>
      <c r="F1248" s="1">
        <v>40861</v>
      </c>
      <c r="G1248" t="s">
        <v>4994</v>
      </c>
      <c r="H1248">
        <v>4</v>
      </c>
      <c r="I1248">
        <v>0</v>
      </c>
      <c r="J1248">
        <v>0</v>
      </c>
      <c r="K1248" t="s">
        <v>4995</v>
      </c>
      <c r="Q1248">
        <v>422</v>
      </c>
    </row>
    <row r="1249" spans="1:17" x14ac:dyDescent="0.25">
      <c r="A1249">
        <v>2974895</v>
      </c>
      <c r="B1249" t="s">
        <v>4996</v>
      </c>
      <c r="C1249" t="s">
        <v>4968</v>
      </c>
      <c r="D1249" t="s">
        <v>4997</v>
      </c>
      <c r="E1249">
        <v>3</v>
      </c>
      <c r="F1249" s="1">
        <v>40916</v>
      </c>
      <c r="G1249" t="s">
        <v>4998</v>
      </c>
      <c r="H1249">
        <v>0</v>
      </c>
      <c r="I1249">
        <v>0</v>
      </c>
      <c r="J1249">
        <v>0</v>
      </c>
      <c r="K1249" t="s">
        <v>4999</v>
      </c>
      <c r="Q1249">
        <v>219</v>
      </c>
    </row>
    <row r="1250" spans="1:17" x14ac:dyDescent="0.25">
      <c r="A1250">
        <v>2974927</v>
      </c>
      <c r="B1250" t="s">
        <v>5000</v>
      </c>
      <c r="C1250" t="s">
        <v>4968</v>
      </c>
      <c r="D1250" t="s">
        <v>5001</v>
      </c>
      <c r="E1250">
        <v>4</v>
      </c>
      <c r="F1250" s="1">
        <v>40932</v>
      </c>
      <c r="G1250" t="s">
        <v>5002</v>
      </c>
      <c r="H1250">
        <v>0</v>
      </c>
      <c r="I1250">
        <v>0</v>
      </c>
      <c r="J1250">
        <v>1</v>
      </c>
      <c r="K1250" t="s">
        <v>5003</v>
      </c>
      <c r="Q1250">
        <v>325</v>
      </c>
    </row>
    <row r="1251" spans="1:17" x14ac:dyDescent="0.25">
      <c r="A1251">
        <v>2974930</v>
      </c>
      <c r="B1251" t="s">
        <v>5004</v>
      </c>
      <c r="C1251" t="s">
        <v>4968</v>
      </c>
      <c r="D1251" t="s">
        <v>5005</v>
      </c>
      <c r="E1251">
        <v>4</v>
      </c>
      <c r="F1251" s="1">
        <v>41002</v>
      </c>
      <c r="G1251" t="s">
        <v>5006</v>
      </c>
      <c r="H1251">
        <v>0</v>
      </c>
      <c r="I1251">
        <v>0</v>
      </c>
      <c r="J1251">
        <v>0</v>
      </c>
      <c r="K1251" t="s">
        <v>5007</v>
      </c>
      <c r="Q1251">
        <v>165</v>
      </c>
    </row>
    <row r="1252" spans="1:17" x14ac:dyDescent="0.25">
      <c r="A1252">
        <v>5341991</v>
      </c>
      <c r="B1252" t="s">
        <v>5008</v>
      </c>
      <c r="C1252" t="e">
        <f t="shared" ref="C1252:C1261" si="58">-OY3fkHVYy0Dx160rKCiWQ</f>
        <v>#NAME?</v>
      </c>
      <c r="D1252" t="s">
        <v>5009</v>
      </c>
      <c r="E1252">
        <v>1</v>
      </c>
      <c r="F1252" s="1">
        <v>42090</v>
      </c>
      <c r="G1252" t="s">
        <v>5010</v>
      </c>
      <c r="H1252">
        <v>3</v>
      </c>
      <c r="I1252">
        <v>0</v>
      </c>
      <c r="J1252">
        <v>1</v>
      </c>
      <c r="K1252" t="s">
        <v>5011</v>
      </c>
      <c r="Q1252">
        <v>234</v>
      </c>
    </row>
    <row r="1253" spans="1:17" x14ac:dyDescent="0.25">
      <c r="A1253">
        <v>5342358</v>
      </c>
      <c r="B1253" t="s">
        <v>5012</v>
      </c>
      <c r="C1253" t="e">
        <f t="shared" si="58"/>
        <v>#NAME?</v>
      </c>
      <c r="D1253" t="s">
        <v>5013</v>
      </c>
      <c r="E1253">
        <v>5</v>
      </c>
      <c r="F1253" s="1">
        <v>42179</v>
      </c>
      <c r="G1253" t="s">
        <v>5014</v>
      </c>
      <c r="H1253">
        <v>0</v>
      </c>
      <c r="I1253">
        <v>0</v>
      </c>
      <c r="J1253">
        <v>0</v>
      </c>
      <c r="K1253" t="s">
        <v>5015</v>
      </c>
      <c r="Q1253">
        <v>184</v>
      </c>
    </row>
    <row r="1254" spans="1:17" x14ac:dyDescent="0.25">
      <c r="A1254">
        <v>5342362</v>
      </c>
      <c r="B1254" t="s">
        <v>5016</v>
      </c>
      <c r="C1254" t="e">
        <f t="shared" si="58"/>
        <v>#NAME?</v>
      </c>
      <c r="D1254" t="s">
        <v>5017</v>
      </c>
      <c r="E1254">
        <v>4</v>
      </c>
      <c r="F1254" s="1">
        <v>42268</v>
      </c>
      <c r="G1254" t="s">
        <v>5018</v>
      </c>
      <c r="H1254">
        <v>0</v>
      </c>
      <c r="I1254">
        <v>0</v>
      </c>
      <c r="J1254">
        <v>0</v>
      </c>
      <c r="K1254" t="s">
        <v>5019</v>
      </c>
      <c r="Q1254">
        <v>96</v>
      </c>
    </row>
    <row r="1255" spans="1:17" x14ac:dyDescent="0.25">
      <c r="A1255">
        <v>5342359</v>
      </c>
      <c r="B1255" t="s">
        <v>5020</v>
      </c>
      <c r="C1255" t="e">
        <f t="shared" si="58"/>
        <v>#NAME?</v>
      </c>
      <c r="D1255" t="s">
        <v>5021</v>
      </c>
      <c r="E1255">
        <v>2</v>
      </c>
      <c r="F1255" s="1">
        <v>42283</v>
      </c>
      <c r="G1255" t="s">
        <v>5022</v>
      </c>
      <c r="H1255">
        <v>1</v>
      </c>
      <c r="I1255">
        <v>0</v>
      </c>
      <c r="J1255">
        <v>0</v>
      </c>
      <c r="K1255" t="s">
        <v>5023</v>
      </c>
      <c r="Q1255">
        <v>101</v>
      </c>
    </row>
    <row r="1256" spans="1:17" x14ac:dyDescent="0.25">
      <c r="A1256">
        <v>5342372</v>
      </c>
      <c r="B1256" t="s">
        <v>5024</v>
      </c>
      <c r="C1256" t="e">
        <f t="shared" si="58"/>
        <v>#NAME?</v>
      </c>
      <c r="D1256" t="s">
        <v>5025</v>
      </c>
      <c r="E1256">
        <v>1</v>
      </c>
      <c r="F1256" s="1">
        <v>42614</v>
      </c>
      <c r="G1256" t="s">
        <v>5026</v>
      </c>
      <c r="H1256">
        <v>0</v>
      </c>
      <c r="I1256">
        <v>0</v>
      </c>
      <c r="J1256">
        <v>0</v>
      </c>
      <c r="K1256" t="s">
        <v>5027</v>
      </c>
      <c r="Q1256">
        <v>113</v>
      </c>
    </row>
    <row r="1257" spans="1:17" x14ac:dyDescent="0.25">
      <c r="A1257">
        <v>5342352</v>
      </c>
      <c r="B1257" t="s">
        <v>5028</v>
      </c>
      <c r="C1257" t="e">
        <f t="shared" si="58"/>
        <v>#NAME?</v>
      </c>
      <c r="D1257" t="s">
        <v>5029</v>
      </c>
      <c r="E1257">
        <v>3</v>
      </c>
      <c r="F1257" s="1">
        <v>42676</v>
      </c>
      <c r="G1257" t="s">
        <v>5030</v>
      </c>
      <c r="H1257">
        <v>1</v>
      </c>
      <c r="I1257">
        <v>0</v>
      </c>
      <c r="J1257">
        <v>0</v>
      </c>
      <c r="K1257" t="s">
        <v>5031</v>
      </c>
      <c r="Q1257">
        <v>101</v>
      </c>
    </row>
    <row r="1258" spans="1:17" x14ac:dyDescent="0.25">
      <c r="A1258">
        <v>5342365</v>
      </c>
      <c r="B1258" t="s">
        <v>5032</v>
      </c>
      <c r="C1258" t="e">
        <f t="shared" si="58"/>
        <v>#NAME?</v>
      </c>
      <c r="D1258" t="s">
        <v>5033</v>
      </c>
      <c r="E1258">
        <v>4</v>
      </c>
      <c r="F1258" s="1">
        <v>42817</v>
      </c>
      <c r="G1258" t="s">
        <v>5034</v>
      </c>
      <c r="H1258">
        <v>0</v>
      </c>
      <c r="I1258">
        <v>0</v>
      </c>
      <c r="J1258">
        <v>0</v>
      </c>
      <c r="K1258" t="s">
        <v>5035</v>
      </c>
      <c r="Q1258">
        <v>72</v>
      </c>
    </row>
    <row r="1259" spans="1:17" x14ac:dyDescent="0.25">
      <c r="A1259">
        <v>5342355</v>
      </c>
      <c r="B1259" t="s">
        <v>5036</v>
      </c>
      <c r="C1259" t="e">
        <f t="shared" si="58"/>
        <v>#NAME?</v>
      </c>
      <c r="D1259" t="s">
        <v>5037</v>
      </c>
      <c r="E1259">
        <v>2</v>
      </c>
      <c r="F1259" s="1">
        <v>43114</v>
      </c>
      <c r="G1259" t="s">
        <v>5038</v>
      </c>
      <c r="H1259">
        <v>0</v>
      </c>
      <c r="I1259">
        <v>0</v>
      </c>
      <c r="J1259">
        <v>0</v>
      </c>
      <c r="K1259" t="s">
        <v>5039</v>
      </c>
      <c r="Q1259">
        <v>94</v>
      </c>
    </row>
    <row r="1260" spans="1:17" x14ac:dyDescent="0.25">
      <c r="A1260">
        <v>5342367</v>
      </c>
      <c r="B1260" t="s">
        <v>5040</v>
      </c>
      <c r="C1260" t="e">
        <f t="shared" si="58"/>
        <v>#NAME?</v>
      </c>
      <c r="D1260" t="s">
        <v>5041</v>
      </c>
      <c r="E1260">
        <v>4</v>
      </c>
      <c r="F1260" s="1">
        <v>43158</v>
      </c>
      <c r="G1260" t="s">
        <v>5042</v>
      </c>
      <c r="H1260">
        <v>1</v>
      </c>
      <c r="I1260">
        <v>0</v>
      </c>
      <c r="J1260">
        <v>0</v>
      </c>
      <c r="K1260" t="s">
        <v>5043</v>
      </c>
      <c r="Q1260">
        <v>128</v>
      </c>
    </row>
    <row r="1261" spans="1:17" x14ac:dyDescent="0.25">
      <c r="A1261">
        <v>5341985</v>
      </c>
      <c r="B1261" t="s">
        <v>5044</v>
      </c>
      <c r="C1261" t="e">
        <f t="shared" si="58"/>
        <v>#NAME?</v>
      </c>
      <c r="D1261" t="s">
        <v>5045</v>
      </c>
      <c r="E1261">
        <v>2</v>
      </c>
      <c r="F1261" s="1">
        <v>43271</v>
      </c>
      <c r="G1261" t="s">
        <v>5046</v>
      </c>
      <c r="H1261">
        <v>0</v>
      </c>
      <c r="I1261">
        <v>0</v>
      </c>
      <c r="J1261">
        <v>0</v>
      </c>
      <c r="K1261" t="s">
        <v>5047</v>
      </c>
      <c r="Q1261">
        <v>36</v>
      </c>
    </row>
    <row r="1262" spans="1:17" x14ac:dyDescent="0.25">
      <c r="A1262">
        <v>4304237</v>
      </c>
      <c r="B1262" t="s">
        <v>5048</v>
      </c>
      <c r="C1262" t="e">
        <f t="shared" ref="C1262:C1271" si="59">-Oie56SGK0UeTV0J69Ixuw</f>
        <v>#NAME?</v>
      </c>
      <c r="D1262" t="s">
        <v>5049</v>
      </c>
      <c r="E1262">
        <v>5</v>
      </c>
      <c r="F1262" s="1">
        <v>42556</v>
      </c>
      <c r="G1262" t="s">
        <v>5050</v>
      </c>
      <c r="H1262">
        <v>1</v>
      </c>
      <c r="I1262">
        <v>0</v>
      </c>
      <c r="J1262">
        <v>1</v>
      </c>
      <c r="K1262" t="s">
        <v>5051</v>
      </c>
      <c r="Q1262">
        <v>57</v>
      </c>
    </row>
    <row r="1263" spans="1:17" x14ac:dyDescent="0.25">
      <c r="A1263">
        <v>4304251</v>
      </c>
      <c r="B1263" t="s">
        <v>5052</v>
      </c>
      <c r="C1263" t="e">
        <f t="shared" si="59"/>
        <v>#NAME?</v>
      </c>
      <c r="D1263" t="s">
        <v>5053</v>
      </c>
      <c r="E1263">
        <v>1</v>
      </c>
      <c r="F1263" s="1">
        <v>43015</v>
      </c>
      <c r="G1263" t="s">
        <v>5054</v>
      </c>
      <c r="H1263">
        <v>0</v>
      </c>
      <c r="I1263">
        <v>1</v>
      </c>
      <c r="J1263">
        <v>0</v>
      </c>
      <c r="K1263" t="s">
        <v>5055</v>
      </c>
      <c r="Q1263">
        <v>74</v>
      </c>
    </row>
    <row r="1264" spans="1:17" x14ac:dyDescent="0.25">
      <c r="A1264">
        <v>4304281</v>
      </c>
      <c r="B1264" t="s">
        <v>5056</v>
      </c>
      <c r="C1264" t="e">
        <f t="shared" si="59"/>
        <v>#NAME?</v>
      </c>
      <c r="D1264" t="s">
        <v>5057</v>
      </c>
      <c r="E1264">
        <v>5</v>
      </c>
      <c r="F1264" s="1">
        <v>43036</v>
      </c>
      <c r="G1264" t="s">
        <v>5058</v>
      </c>
      <c r="H1264">
        <v>0</v>
      </c>
      <c r="I1264">
        <v>0</v>
      </c>
      <c r="J1264">
        <v>0</v>
      </c>
      <c r="K1264" t="s">
        <v>5059</v>
      </c>
      <c r="Q1264">
        <v>69</v>
      </c>
    </row>
    <row r="1265" spans="1:17" x14ac:dyDescent="0.25">
      <c r="A1265">
        <v>4304279</v>
      </c>
      <c r="B1265" t="s">
        <v>5060</v>
      </c>
      <c r="C1265" t="e">
        <f t="shared" si="59"/>
        <v>#NAME?</v>
      </c>
      <c r="D1265" t="s">
        <v>5061</v>
      </c>
      <c r="E1265">
        <v>5</v>
      </c>
      <c r="F1265" s="1">
        <v>43140</v>
      </c>
      <c r="G1265" t="s">
        <v>5062</v>
      </c>
      <c r="H1265">
        <v>3</v>
      </c>
      <c r="I1265">
        <v>2</v>
      </c>
      <c r="J1265">
        <v>2</v>
      </c>
      <c r="K1265" t="s">
        <v>5063</v>
      </c>
      <c r="Q1265">
        <v>78</v>
      </c>
    </row>
    <row r="1266" spans="1:17" x14ac:dyDescent="0.25">
      <c r="A1266">
        <v>4304282</v>
      </c>
      <c r="B1266" t="s">
        <v>5064</v>
      </c>
      <c r="C1266" t="e">
        <f t="shared" si="59"/>
        <v>#NAME?</v>
      </c>
      <c r="D1266" t="s">
        <v>5065</v>
      </c>
      <c r="E1266">
        <v>5</v>
      </c>
      <c r="F1266" s="1">
        <v>43162</v>
      </c>
      <c r="G1266" t="s">
        <v>5066</v>
      </c>
      <c r="H1266">
        <v>4</v>
      </c>
      <c r="I1266">
        <v>1</v>
      </c>
      <c r="J1266">
        <v>3</v>
      </c>
      <c r="K1266" t="s">
        <v>5067</v>
      </c>
      <c r="Q1266">
        <v>32</v>
      </c>
    </row>
    <row r="1267" spans="1:17" x14ac:dyDescent="0.25">
      <c r="A1267">
        <v>4304240</v>
      </c>
      <c r="B1267" t="s">
        <v>5068</v>
      </c>
      <c r="C1267" t="e">
        <f t="shared" si="59"/>
        <v>#NAME?</v>
      </c>
      <c r="D1267" t="s">
        <v>5069</v>
      </c>
      <c r="E1267">
        <v>5</v>
      </c>
      <c r="F1267" s="1">
        <v>43232</v>
      </c>
      <c r="G1267" t="s">
        <v>5070</v>
      </c>
      <c r="H1267">
        <v>1</v>
      </c>
      <c r="I1267">
        <v>0</v>
      </c>
      <c r="J1267">
        <v>1</v>
      </c>
      <c r="K1267" t="s">
        <v>5071</v>
      </c>
      <c r="Q1267">
        <v>80</v>
      </c>
    </row>
    <row r="1268" spans="1:17" x14ac:dyDescent="0.25">
      <c r="A1268">
        <v>4304252</v>
      </c>
      <c r="B1268" t="s">
        <v>5072</v>
      </c>
      <c r="C1268" t="e">
        <f t="shared" si="59"/>
        <v>#NAME?</v>
      </c>
      <c r="D1268" t="s">
        <v>5073</v>
      </c>
      <c r="E1268">
        <v>3</v>
      </c>
      <c r="F1268" s="1">
        <v>43261</v>
      </c>
      <c r="G1268" t="s">
        <v>5074</v>
      </c>
      <c r="H1268">
        <v>1</v>
      </c>
      <c r="I1268">
        <v>1</v>
      </c>
      <c r="J1268">
        <v>0</v>
      </c>
      <c r="K1268" t="s">
        <v>5075</v>
      </c>
      <c r="Q1268">
        <v>38</v>
      </c>
    </row>
    <row r="1269" spans="1:17" x14ac:dyDescent="0.25">
      <c r="A1269">
        <v>4304239</v>
      </c>
      <c r="B1269" t="s">
        <v>5076</v>
      </c>
      <c r="C1269" t="e">
        <f t="shared" si="59"/>
        <v>#NAME?</v>
      </c>
      <c r="D1269" t="s">
        <v>5077</v>
      </c>
      <c r="E1269">
        <v>5</v>
      </c>
      <c r="F1269" s="1">
        <v>43268</v>
      </c>
      <c r="G1269" t="s">
        <v>5078</v>
      </c>
      <c r="H1269">
        <v>0</v>
      </c>
      <c r="I1269">
        <v>0</v>
      </c>
      <c r="J1269">
        <v>1</v>
      </c>
      <c r="K1269" t="s">
        <v>5079</v>
      </c>
      <c r="Q1269">
        <v>212</v>
      </c>
    </row>
    <row r="1270" spans="1:17" x14ac:dyDescent="0.25">
      <c r="A1270">
        <v>4304262</v>
      </c>
      <c r="B1270" t="s">
        <v>5080</v>
      </c>
      <c r="C1270" t="e">
        <f t="shared" si="59"/>
        <v>#NAME?</v>
      </c>
      <c r="D1270" t="s">
        <v>5081</v>
      </c>
      <c r="E1270">
        <v>2</v>
      </c>
      <c r="F1270" s="1">
        <v>43281</v>
      </c>
      <c r="G1270" t="s">
        <v>5082</v>
      </c>
      <c r="H1270">
        <v>0</v>
      </c>
      <c r="I1270">
        <v>0</v>
      </c>
      <c r="J1270">
        <v>0</v>
      </c>
      <c r="K1270" t="s">
        <v>5083</v>
      </c>
      <c r="Q1270">
        <v>180</v>
      </c>
    </row>
    <row r="1271" spans="1:17" x14ac:dyDescent="0.25">
      <c r="A1271">
        <v>4304258</v>
      </c>
      <c r="B1271" t="s">
        <v>5084</v>
      </c>
      <c r="C1271" t="e">
        <f t="shared" si="59"/>
        <v>#NAME?</v>
      </c>
      <c r="D1271" t="e">
        <f>-ot4Xd6GxSUOqwUj7okZuA</f>
        <v>#NAME?</v>
      </c>
      <c r="E1271">
        <v>5</v>
      </c>
      <c r="F1271" s="1">
        <v>43282</v>
      </c>
      <c r="G1271" t="s">
        <v>5085</v>
      </c>
      <c r="H1271">
        <v>0</v>
      </c>
      <c r="I1271">
        <v>0</v>
      </c>
      <c r="J1271">
        <v>0</v>
      </c>
      <c r="K1271" t="s">
        <v>5086</v>
      </c>
      <c r="Q1271">
        <v>23</v>
      </c>
    </row>
    <row r="1272" spans="1:17" x14ac:dyDescent="0.25">
      <c r="A1272">
        <v>5013174</v>
      </c>
      <c r="B1272" t="s">
        <v>5087</v>
      </c>
      <c r="C1272" t="e">
        <f t="shared" ref="C1272:C1281" si="60">-Ox7QPz0G56GOzT0ex-f5Q</f>
        <v>#NAME?</v>
      </c>
      <c r="D1272" t="s">
        <v>3331</v>
      </c>
      <c r="E1272">
        <v>4</v>
      </c>
      <c r="F1272" s="1">
        <v>40574</v>
      </c>
      <c r="G1272" t="s">
        <v>5088</v>
      </c>
      <c r="H1272">
        <v>0</v>
      </c>
      <c r="I1272">
        <v>0</v>
      </c>
      <c r="J1272">
        <v>0</v>
      </c>
      <c r="K1272" t="s">
        <v>5089</v>
      </c>
      <c r="Q1272">
        <v>131</v>
      </c>
    </row>
    <row r="1273" spans="1:17" x14ac:dyDescent="0.25">
      <c r="A1273">
        <v>5012978</v>
      </c>
      <c r="B1273" t="s">
        <v>5090</v>
      </c>
      <c r="C1273" t="e">
        <f t="shared" si="60"/>
        <v>#NAME?</v>
      </c>
      <c r="D1273" t="s">
        <v>5091</v>
      </c>
      <c r="E1273">
        <v>4</v>
      </c>
      <c r="F1273" s="1">
        <v>40627</v>
      </c>
      <c r="G1273" t="s">
        <v>5092</v>
      </c>
      <c r="H1273">
        <v>1</v>
      </c>
      <c r="I1273">
        <v>0</v>
      </c>
      <c r="J1273">
        <v>1</v>
      </c>
      <c r="K1273" t="s">
        <v>5093</v>
      </c>
      <c r="Q1273">
        <v>164</v>
      </c>
    </row>
    <row r="1274" spans="1:17" x14ac:dyDescent="0.25">
      <c r="A1274">
        <v>5012993</v>
      </c>
      <c r="B1274" t="s">
        <v>5094</v>
      </c>
      <c r="C1274" t="e">
        <f t="shared" si="60"/>
        <v>#NAME?</v>
      </c>
      <c r="D1274" t="s">
        <v>5095</v>
      </c>
      <c r="E1274">
        <v>5</v>
      </c>
      <c r="F1274" s="1">
        <v>40630</v>
      </c>
      <c r="G1274" t="s">
        <v>5096</v>
      </c>
      <c r="H1274">
        <v>1</v>
      </c>
      <c r="I1274">
        <v>0</v>
      </c>
      <c r="J1274">
        <v>0</v>
      </c>
      <c r="K1274" t="s">
        <v>5097</v>
      </c>
      <c r="Q1274">
        <v>260</v>
      </c>
    </row>
    <row r="1275" spans="1:17" x14ac:dyDescent="0.25">
      <c r="A1275">
        <v>5013135</v>
      </c>
      <c r="B1275" t="s">
        <v>5098</v>
      </c>
      <c r="C1275" t="e">
        <f t="shared" si="60"/>
        <v>#NAME?</v>
      </c>
      <c r="D1275" t="s">
        <v>5099</v>
      </c>
      <c r="E1275">
        <v>4</v>
      </c>
      <c r="F1275" s="1">
        <v>40631</v>
      </c>
      <c r="G1275" t="s">
        <v>5100</v>
      </c>
      <c r="H1275">
        <v>0</v>
      </c>
      <c r="I1275">
        <v>0</v>
      </c>
      <c r="J1275">
        <v>0</v>
      </c>
      <c r="K1275" t="s">
        <v>5101</v>
      </c>
      <c r="Q1275">
        <v>155</v>
      </c>
    </row>
    <row r="1276" spans="1:17" x14ac:dyDescent="0.25">
      <c r="A1276">
        <v>5012974</v>
      </c>
      <c r="B1276" t="s">
        <v>5102</v>
      </c>
      <c r="C1276" t="e">
        <f t="shared" si="60"/>
        <v>#NAME?</v>
      </c>
      <c r="D1276" t="s">
        <v>5103</v>
      </c>
      <c r="E1276">
        <v>4</v>
      </c>
      <c r="F1276" s="1">
        <v>40644</v>
      </c>
      <c r="G1276" t="s">
        <v>5104</v>
      </c>
      <c r="H1276">
        <v>0</v>
      </c>
      <c r="I1276">
        <v>0</v>
      </c>
      <c r="J1276">
        <v>0</v>
      </c>
      <c r="K1276" t="s">
        <v>5105</v>
      </c>
      <c r="Q1276">
        <v>106</v>
      </c>
    </row>
    <row r="1277" spans="1:17" x14ac:dyDescent="0.25">
      <c r="A1277">
        <v>5013121</v>
      </c>
      <c r="B1277" t="s">
        <v>5106</v>
      </c>
      <c r="C1277" t="e">
        <f t="shared" si="60"/>
        <v>#NAME?</v>
      </c>
      <c r="D1277" t="s">
        <v>5107</v>
      </c>
      <c r="E1277">
        <v>4</v>
      </c>
      <c r="F1277" s="1">
        <v>40644</v>
      </c>
      <c r="G1277" t="s">
        <v>5108</v>
      </c>
      <c r="H1277">
        <v>0</v>
      </c>
      <c r="I1277">
        <v>0</v>
      </c>
      <c r="J1277">
        <v>0</v>
      </c>
      <c r="K1277" t="s">
        <v>5109</v>
      </c>
      <c r="Q1277">
        <v>85</v>
      </c>
    </row>
    <row r="1278" spans="1:17" x14ac:dyDescent="0.25">
      <c r="A1278">
        <v>5013137</v>
      </c>
      <c r="B1278" t="s">
        <v>5110</v>
      </c>
      <c r="C1278" t="e">
        <f t="shared" si="60"/>
        <v>#NAME?</v>
      </c>
      <c r="D1278" t="s">
        <v>5111</v>
      </c>
      <c r="E1278">
        <v>5</v>
      </c>
      <c r="F1278" s="1">
        <v>40646</v>
      </c>
      <c r="G1278" t="s">
        <v>5112</v>
      </c>
      <c r="H1278">
        <v>9</v>
      </c>
      <c r="I1278">
        <v>5</v>
      </c>
      <c r="J1278">
        <v>2</v>
      </c>
      <c r="K1278" t="s">
        <v>5113</v>
      </c>
      <c r="Q1278">
        <v>366</v>
      </c>
    </row>
    <row r="1279" spans="1:17" x14ac:dyDescent="0.25">
      <c r="A1279">
        <v>5013167</v>
      </c>
      <c r="B1279" t="s">
        <v>5114</v>
      </c>
      <c r="C1279" t="e">
        <f t="shared" si="60"/>
        <v>#NAME?</v>
      </c>
      <c r="D1279" t="s">
        <v>967</v>
      </c>
      <c r="E1279">
        <v>5</v>
      </c>
      <c r="F1279" s="1">
        <v>40647</v>
      </c>
      <c r="G1279" t="s">
        <v>5115</v>
      </c>
      <c r="H1279">
        <v>0</v>
      </c>
      <c r="I1279">
        <v>0</v>
      </c>
      <c r="J1279">
        <v>0</v>
      </c>
      <c r="K1279" t="s">
        <v>5116</v>
      </c>
      <c r="Q1279">
        <v>272</v>
      </c>
    </row>
    <row r="1280" spans="1:17" x14ac:dyDescent="0.25">
      <c r="A1280">
        <v>5013173</v>
      </c>
      <c r="B1280" t="s">
        <v>5117</v>
      </c>
      <c r="C1280" t="e">
        <f t="shared" si="60"/>
        <v>#NAME?</v>
      </c>
      <c r="D1280" t="s">
        <v>5118</v>
      </c>
      <c r="E1280">
        <v>4</v>
      </c>
      <c r="F1280" s="1">
        <v>40711</v>
      </c>
      <c r="G1280" t="s">
        <v>5119</v>
      </c>
      <c r="H1280">
        <v>1</v>
      </c>
      <c r="I1280">
        <v>1</v>
      </c>
      <c r="J1280">
        <v>1</v>
      </c>
      <c r="K1280" t="s">
        <v>5120</v>
      </c>
      <c r="Q1280">
        <v>299</v>
      </c>
    </row>
    <row r="1281" spans="1:17" x14ac:dyDescent="0.25">
      <c r="A1281">
        <v>5013157</v>
      </c>
      <c r="B1281" t="s">
        <v>5121</v>
      </c>
      <c r="C1281" t="e">
        <f t="shared" si="60"/>
        <v>#NAME?</v>
      </c>
      <c r="D1281" t="s">
        <v>5122</v>
      </c>
      <c r="E1281">
        <v>4</v>
      </c>
      <c r="F1281" s="1">
        <v>41646</v>
      </c>
      <c r="G1281" t="s">
        <v>5123</v>
      </c>
      <c r="H1281">
        <v>0</v>
      </c>
      <c r="I1281">
        <v>0</v>
      </c>
      <c r="J1281">
        <v>0</v>
      </c>
      <c r="K1281" t="s">
        <v>5124</v>
      </c>
      <c r="Q1281">
        <v>64</v>
      </c>
    </row>
    <row r="1282" spans="1:17" x14ac:dyDescent="0.25">
      <c r="A1282">
        <v>3117150</v>
      </c>
      <c r="B1282" t="s">
        <v>5125</v>
      </c>
      <c r="C1282" t="e">
        <f t="shared" ref="C1282:C1291" si="61">-P3SyBLmBhyhDcYatlBgBQ</f>
        <v>#NAME?</v>
      </c>
      <c r="D1282" t="s">
        <v>5126</v>
      </c>
      <c r="E1282">
        <v>5</v>
      </c>
      <c r="F1282" s="1">
        <v>43156</v>
      </c>
      <c r="G1282" t="s">
        <v>5127</v>
      </c>
      <c r="H1282">
        <v>1</v>
      </c>
      <c r="I1282">
        <v>0</v>
      </c>
      <c r="J1282">
        <v>1</v>
      </c>
      <c r="K1282" t="s">
        <v>5128</v>
      </c>
      <c r="Q1282">
        <v>20</v>
      </c>
    </row>
    <row r="1283" spans="1:17" x14ac:dyDescent="0.25">
      <c r="A1283">
        <v>3117099</v>
      </c>
      <c r="B1283" t="s">
        <v>5129</v>
      </c>
      <c r="C1283" t="e">
        <f t="shared" si="61"/>
        <v>#NAME?</v>
      </c>
      <c r="D1283" t="s">
        <v>5130</v>
      </c>
      <c r="E1283">
        <v>3</v>
      </c>
      <c r="F1283" s="1">
        <v>43184</v>
      </c>
      <c r="G1283" t="s">
        <v>5131</v>
      </c>
      <c r="H1283">
        <v>2</v>
      </c>
      <c r="I1283">
        <v>1</v>
      </c>
      <c r="J1283">
        <v>2</v>
      </c>
      <c r="K1283" t="s">
        <v>5132</v>
      </c>
      <c r="Q1283">
        <v>140</v>
      </c>
    </row>
    <row r="1284" spans="1:17" x14ac:dyDescent="0.25">
      <c r="A1284">
        <v>3117124</v>
      </c>
      <c r="B1284" t="s">
        <v>5133</v>
      </c>
      <c r="C1284" t="e">
        <f t="shared" si="61"/>
        <v>#NAME?</v>
      </c>
      <c r="D1284" t="s">
        <v>5134</v>
      </c>
      <c r="E1284">
        <v>2</v>
      </c>
      <c r="F1284" s="1">
        <v>43201</v>
      </c>
      <c r="G1284" t="s">
        <v>5135</v>
      </c>
      <c r="H1284">
        <v>1</v>
      </c>
      <c r="I1284">
        <v>0</v>
      </c>
      <c r="J1284">
        <v>1</v>
      </c>
      <c r="K1284" t="s">
        <v>5136</v>
      </c>
      <c r="Q1284">
        <v>138</v>
      </c>
    </row>
    <row r="1285" spans="1:17" x14ac:dyDescent="0.25">
      <c r="A1285">
        <v>3117158</v>
      </c>
      <c r="B1285" t="s">
        <v>5137</v>
      </c>
      <c r="C1285" t="e">
        <f t="shared" si="61"/>
        <v>#NAME?</v>
      </c>
      <c r="D1285" t="s">
        <v>5138</v>
      </c>
      <c r="E1285">
        <v>3</v>
      </c>
      <c r="F1285" s="1">
        <v>43224</v>
      </c>
      <c r="G1285" t="s">
        <v>5139</v>
      </c>
      <c r="H1285">
        <v>2</v>
      </c>
      <c r="I1285">
        <v>0</v>
      </c>
      <c r="J1285">
        <v>2</v>
      </c>
      <c r="K1285" t="s">
        <v>5140</v>
      </c>
      <c r="Q1285">
        <v>147</v>
      </c>
    </row>
    <row r="1286" spans="1:17" x14ac:dyDescent="0.25">
      <c r="A1286">
        <v>3117126</v>
      </c>
      <c r="B1286" t="s">
        <v>5141</v>
      </c>
      <c r="C1286" t="e">
        <f t="shared" si="61"/>
        <v>#NAME?</v>
      </c>
      <c r="D1286" t="s">
        <v>5142</v>
      </c>
      <c r="E1286">
        <v>3</v>
      </c>
      <c r="F1286" s="1">
        <v>43224</v>
      </c>
      <c r="G1286" t="s">
        <v>5143</v>
      </c>
      <c r="H1286">
        <v>2</v>
      </c>
      <c r="I1286">
        <v>0</v>
      </c>
      <c r="J1286">
        <v>2</v>
      </c>
      <c r="K1286" t="s">
        <v>5144</v>
      </c>
      <c r="Q1286">
        <v>156</v>
      </c>
    </row>
    <row r="1287" spans="1:17" x14ac:dyDescent="0.25">
      <c r="A1287">
        <v>3117155</v>
      </c>
      <c r="B1287" t="s">
        <v>5145</v>
      </c>
      <c r="C1287" t="e">
        <f t="shared" si="61"/>
        <v>#NAME?</v>
      </c>
      <c r="D1287" t="s">
        <v>5146</v>
      </c>
      <c r="E1287">
        <v>4</v>
      </c>
      <c r="F1287" s="1">
        <v>43231</v>
      </c>
      <c r="G1287" t="s">
        <v>5147</v>
      </c>
      <c r="H1287">
        <v>1</v>
      </c>
      <c r="I1287">
        <v>1</v>
      </c>
      <c r="J1287">
        <v>1</v>
      </c>
      <c r="K1287" t="s">
        <v>5148</v>
      </c>
      <c r="Q1287">
        <v>111</v>
      </c>
    </row>
    <row r="1288" spans="1:17" x14ac:dyDescent="0.25">
      <c r="A1288">
        <v>3117136</v>
      </c>
      <c r="B1288" t="s">
        <v>5149</v>
      </c>
      <c r="C1288" t="e">
        <f t="shared" si="61"/>
        <v>#NAME?</v>
      </c>
      <c r="D1288" t="s">
        <v>5150</v>
      </c>
      <c r="E1288">
        <v>3</v>
      </c>
      <c r="F1288" s="1">
        <v>43250</v>
      </c>
      <c r="G1288" t="s">
        <v>5151</v>
      </c>
      <c r="H1288">
        <v>2</v>
      </c>
      <c r="I1288">
        <v>0</v>
      </c>
      <c r="J1288">
        <v>2</v>
      </c>
      <c r="K1288" t="s">
        <v>5152</v>
      </c>
      <c r="Q1288">
        <v>164</v>
      </c>
    </row>
    <row r="1289" spans="1:17" x14ac:dyDescent="0.25">
      <c r="A1289">
        <v>3117100</v>
      </c>
      <c r="B1289" t="s">
        <v>5153</v>
      </c>
      <c r="C1289" t="e">
        <f t="shared" si="61"/>
        <v>#NAME?</v>
      </c>
      <c r="D1289" t="s">
        <v>5154</v>
      </c>
      <c r="E1289">
        <v>4</v>
      </c>
      <c r="F1289" s="1">
        <v>43255</v>
      </c>
      <c r="G1289" t="s">
        <v>5155</v>
      </c>
      <c r="H1289">
        <v>3</v>
      </c>
      <c r="I1289">
        <v>0</v>
      </c>
      <c r="J1289">
        <v>2</v>
      </c>
      <c r="K1289" t="s">
        <v>5156</v>
      </c>
      <c r="Q1289">
        <v>67</v>
      </c>
    </row>
    <row r="1290" spans="1:17" x14ac:dyDescent="0.25">
      <c r="A1290">
        <v>3117084</v>
      </c>
      <c r="B1290" t="s">
        <v>5157</v>
      </c>
      <c r="C1290" t="e">
        <f t="shared" si="61"/>
        <v>#NAME?</v>
      </c>
      <c r="D1290" t="s">
        <v>5158</v>
      </c>
      <c r="E1290">
        <v>4</v>
      </c>
      <c r="F1290" s="1">
        <v>43266</v>
      </c>
      <c r="G1290" t="s">
        <v>5159</v>
      </c>
      <c r="H1290">
        <v>1</v>
      </c>
      <c r="I1290">
        <v>0</v>
      </c>
      <c r="J1290">
        <v>2</v>
      </c>
      <c r="K1290" t="s">
        <v>5160</v>
      </c>
      <c r="Q1290">
        <v>35</v>
      </c>
    </row>
    <row r="1291" spans="1:17" x14ac:dyDescent="0.25">
      <c r="A1291">
        <v>3117157</v>
      </c>
      <c r="B1291" t="s">
        <v>5161</v>
      </c>
      <c r="C1291" t="e">
        <f t="shared" si="61"/>
        <v>#NAME?</v>
      </c>
      <c r="D1291" t="s">
        <v>5162</v>
      </c>
      <c r="E1291">
        <v>1</v>
      </c>
      <c r="F1291" s="1">
        <v>43274</v>
      </c>
      <c r="G1291" t="s">
        <v>5163</v>
      </c>
      <c r="H1291">
        <v>1</v>
      </c>
      <c r="I1291">
        <v>0</v>
      </c>
      <c r="J1291">
        <v>1</v>
      </c>
      <c r="K1291" t="s">
        <v>5164</v>
      </c>
      <c r="Q1291">
        <v>138</v>
      </c>
    </row>
    <row r="1292" spans="1:17" x14ac:dyDescent="0.25">
      <c r="A1292">
        <v>4350849</v>
      </c>
      <c r="B1292" t="s">
        <v>5165</v>
      </c>
      <c r="C1292" t="e">
        <f t="shared" ref="C1292:C1301" si="62">-PAOMIe7lqq1x5GB1pcKMg</f>
        <v>#NAME?</v>
      </c>
      <c r="D1292" t="s">
        <v>5166</v>
      </c>
      <c r="E1292">
        <v>5</v>
      </c>
      <c r="F1292" s="1">
        <v>42309</v>
      </c>
      <c r="G1292" t="s">
        <v>5167</v>
      </c>
      <c r="H1292">
        <v>1</v>
      </c>
      <c r="I1292">
        <v>1</v>
      </c>
      <c r="J1292">
        <v>1</v>
      </c>
      <c r="K1292" t="s">
        <v>5168</v>
      </c>
      <c r="Q1292">
        <v>36</v>
      </c>
    </row>
    <row r="1293" spans="1:17" x14ac:dyDescent="0.25">
      <c r="A1293">
        <v>4350803</v>
      </c>
      <c r="B1293" t="s">
        <v>5169</v>
      </c>
      <c r="C1293" t="e">
        <f t="shared" si="62"/>
        <v>#NAME?</v>
      </c>
      <c r="D1293" t="s">
        <v>5170</v>
      </c>
      <c r="E1293">
        <v>2</v>
      </c>
      <c r="F1293" s="1">
        <v>42353</v>
      </c>
      <c r="G1293" t="s">
        <v>5171</v>
      </c>
      <c r="H1293">
        <v>1</v>
      </c>
      <c r="I1293">
        <v>1</v>
      </c>
      <c r="J1293">
        <v>1</v>
      </c>
      <c r="K1293" t="s">
        <v>5172</v>
      </c>
      <c r="Q1293">
        <v>133</v>
      </c>
    </row>
    <row r="1294" spans="1:17" x14ac:dyDescent="0.25">
      <c r="A1294">
        <v>4350817</v>
      </c>
      <c r="B1294" t="s">
        <v>5173</v>
      </c>
      <c r="C1294" t="e">
        <f t="shared" si="62"/>
        <v>#NAME?</v>
      </c>
      <c r="D1294" t="s">
        <v>5174</v>
      </c>
      <c r="E1294">
        <v>4</v>
      </c>
      <c r="F1294" s="1">
        <v>42398</v>
      </c>
      <c r="G1294" t="s">
        <v>5175</v>
      </c>
      <c r="H1294">
        <v>0</v>
      </c>
      <c r="I1294">
        <v>0</v>
      </c>
      <c r="J1294">
        <v>0</v>
      </c>
      <c r="K1294" t="s">
        <v>5176</v>
      </c>
      <c r="Q1294">
        <v>138</v>
      </c>
    </row>
    <row r="1295" spans="1:17" x14ac:dyDescent="0.25">
      <c r="A1295">
        <v>4350798</v>
      </c>
      <c r="B1295" t="s">
        <v>5177</v>
      </c>
      <c r="C1295" t="e">
        <f t="shared" si="62"/>
        <v>#NAME?</v>
      </c>
      <c r="D1295" t="s">
        <v>5178</v>
      </c>
      <c r="E1295">
        <v>2</v>
      </c>
      <c r="F1295" s="1">
        <v>42590</v>
      </c>
      <c r="G1295" t="s">
        <v>5179</v>
      </c>
      <c r="H1295">
        <v>3</v>
      </c>
      <c r="I1295">
        <v>0</v>
      </c>
      <c r="J1295">
        <v>0</v>
      </c>
      <c r="K1295" t="s">
        <v>5180</v>
      </c>
      <c r="Q1295">
        <v>56</v>
      </c>
    </row>
    <row r="1296" spans="1:17" x14ac:dyDescent="0.25">
      <c r="A1296">
        <v>4350777</v>
      </c>
      <c r="B1296" t="s">
        <v>5181</v>
      </c>
      <c r="C1296" t="e">
        <f t="shared" si="62"/>
        <v>#NAME?</v>
      </c>
      <c r="D1296" t="s">
        <v>5182</v>
      </c>
      <c r="E1296">
        <v>5</v>
      </c>
      <c r="F1296" s="1">
        <v>42669</v>
      </c>
      <c r="G1296" t="s">
        <v>5183</v>
      </c>
      <c r="H1296">
        <v>6</v>
      </c>
      <c r="I1296">
        <v>0</v>
      </c>
      <c r="J1296">
        <v>0</v>
      </c>
      <c r="K1296" t="s">
        <v>5184</v>
      </c>
      <c r="Q1296">
        <v>81</v>
      </c>
    </row>
    <row r="1297" spans="1:17" x14ac:dyDescent="0.25">
      <c r="A1297">
        <v>4350783</v>
      </c>
      <c r="B1297" t="s">
        <v>5185</v>
      </c>
      <c r="C1297" t="e">
        <f t="shared" si="62"/>
        <v>#NAME?</v>
      </c>
      <c r="D1297" t="s">
        <v>5186</v>
      </c>
      <c r="E1297">
        <v>5</v>
      </c>
      <c r="F1297" s="1">
        <v>42740</v>
      </c>
      <c r="G1297" t="s">
        <v>5187</v>
      </c>
      <c r="H1297">
        <v>0</v>
      </c>
      <c r="I1297">
        <v>0</v>
      </c>
      <c r="J1297">
        <v>0</v>
      </c>
      <c r="K1297" t="s">
        <v>5188</v>
      </c>
      <c r="Q1297">
        <v>141</v>
      </c>
    </row>
    <row r="1298" spans="1:17" x14ac:dyDescent="0.25">
      <c r="A1298">
        <v>4350794</v>
      </c>
      <c r="B1298" t="s">
        <v>5189</v>
      </c>
      <c r="C1298" t="e">
        <f t="shared" si="62"/>
        <v>#NAME?</v>
      </c>
      <c r="D1298" t="s">
        <v>5190</v>
      </c>
      <c r="E1298">
        <v>1</v>
      </c>
      <c r="F1298" s="1">
        <v>42980</v>
      </c>
      <c r="G1298" t="s">
        <v>5191</v>
      </c>
      <c r="H1298">
        <v>1</v>
      </c>
      <c r="I1298">
        <v>0</v>
      </c>
      <c r="J1298">
        <v>0</v>
      </c>
      <c r="K1298" t="s">
        <v>5192</v>
      </c>
      <c r="Q1298">
        <v>54</v>
      </c>
    </row>
    <row r="1299" spans="1:17" x14ac:dyDescent="0.25">
      <c r="A1299">
        <v>4350788</v>
      </c>
      <c r="B1299" t="s">
        <v>5193</v>
      </c>
      <c r="C1299" t="e">
        <f t="shared" si="62"/>
        <v>#NAME?</v>
      </c>
      <c r="D1299" t="s">
        <v>5194</v>
      </c>
      <c r="E1299">
        <v>4</v>
      </c>
      <c r="F1299" s="1">
        <v>43010</v>
      </c>
      <c r="G1299" t="s">
        <v>5195</v>
      </c>
      <c r="H1299">
        <v>1</v>
      </c>
      <c r="I1299">
        <v>0</v>
      </c>
      <c r="J1299">
        <v>4</v>
      </c>
      <c r="K1299" t="s">
        <v>5196</v>
      </c>
      <c r="Q1299">
        <v>49</v>
      </c>
    </row>
    <row r="1300" spans="1:17" x14ac:dyDescent="0.25">
      <c r="A1300">
        <v>4350785</v>
      </c>
      <c r="B1300" t="s">
        <v>5197</v>
      </c>
      <c r="C1300" t="e">
        <f t="shared" si="62"/>
        <v>#NAME?</v>
      </c>
      <c r="D1300" t="s">
        <v>5198</v>
      </c>
      <c r="E1300">
        <v>1</v>
      </c>
      <c r="F1300" s="1">
        <v>43079</v>
      </c>
      <c r="G1300" t="s">
        <v>5199</v>
      </c>
      <c r="H1300">
        <v>0</v>
      </c>
      <c r="I1300">
        <v>0</v>
      </c>
      <c r="J1300">
        <v>0</v>
      </c>
      <c r="K1300" t="s">
        <v>5200</v>
      </c>
      <c r="Q1300">
        <v>234</v>
      </c>
    </row>
    <row r="1301" spans="1:17" x14ac:dyDescent="0.25">
      <c r="A1301">
        <v>4350836</v>
      </c>
      <c r="B1301" t="s">
        <v>5201</v>
      </c>
      <c r="C1301" t="e">
        <f t="shared" si="62"/>
        <v>#NAME?</v>
      </c>
      <c r="D1301" t="s">
        <v>5202</v>
      </c>
      <c r="E1301">
        <v>4</v>
      </c>
      <c r="F1301" s="1">
        <v>43230</v>
      </c>
      <c r="G1301" t="s">
        <v>5203</v>
      </c>
      <c r="H1301">
        <v>0</v>
      </c>
      <c r="I1301">
        <v>1</v>
      </c>
      <c r="J1301">
        <v>0</v>
      </c>
      <c r="K1301" t="s">
        <v>5204</v>
      </c>
      <c r="Q1301">
        <v>60</v>
      </c>
    </row>
    <row r="1302" spans="1:17" x14ac:dyDescent="0.25">
      <c r="A1302">
        <v>1902908</v>
      </c>
      <c r="B1302" t="s">
        <v>5205</v>
      </c>
      <c r="C1302" t="e">
        <f t="shared" ref="C1302:C1311" si="63">-PHC1ulwHkY4LEmMqmFwPg</f>
        <v>#NAME?</v>
      </c>
      <c r="D1302" t="s">
        <v>5206</v>
      </c>
      <c r="E1302">
        <v>1</v>
      </c>
      <c r="F1302" s="1">
        <v>40605</v>
      </c>
      <c r="G1302" t="s">
        <v>5207</v>
      </c>
      <c r="H1302">
        <v>1</v>
      </c>
      <c r="I1302">
        <v>0</v>
      </c>
      <c r="J1302">
        <v>0</v>
      </c>
      <c r="K1302" t="s">
        <v>5208</v>
      </c>
      <c r="Q1302">
        <v>243</v>
      </c>
    </row>
    <row r="1303" spans="1:17" x14ac:dyDescent="0.25">
      <c r="A1303">
        <v>1927160</v>
      </c>
      <c r="B1303" t="s">
        <v>5209</v>
      </c>
      <c r="C1303" t="e">
        <f t="shared" si="63"/>
        <v>#NAME?</v>
      </c>
      <c r="D1303" t="s">
        <v>5210</v>
      </c>
      <c r="E1303">
        <v>3</v>
      </c>
      <c r="F1303" s="1">
        <v>40633</v>
      </c>
      <c r="G1303" t="s">
        <v>5211</v>
      </c>
      <c r="H1303">
        <v>0</v>
      </c>
      <c r="I1303">
        <v>1</v>
      </c>
      <c r="J1303">
        <v>0</v>
      </c>
      <c r="K1303" t="s">
        <v>5212</v>
      </c>
      <c r="Q1303">
        <v>111</v>
      </c>
    </row>
    <row r="1304" spans="1:17" x14ac:dyDescent="0.25">
      <c r="A1304">
        <v>1902892</v>
      </c>
      <c r="B1304" t="s">
        <v>5213</v>
      </c>
      <c r="C1304" t="e">
        <f t="shared" si="63"/>
        <v>#NAME?</v>
      </c>
      <c r="D1304" t="s">
        <v>5214</v>
      </c>
      <c r="E1304">
        <v>3</v>
      </c>
      <c r="F1304" s="1">
        <v>41240</v>
      </c>
      <c r="G1304" t="s">
        <v>5215</v>
      </c>
      <c r="H1304">
        <v>1</v>
      </c>
      <c r="I1304">
        <v>0</v>
      </c>
      <c r="J1304">
        <v>0</v>
      </c>
      <c r="K1304" t="s">
        <v>5216</v>
      </c>
      <c r="Q1304">
        <v>40</v>
      </c>
    </row>
    <row r="1305" spans="1:17" x14ac:dyDescent="0.25">
      <c r="A1305">
        <v>1902878</v>
      </c>
      <c r="B1305" t="s">
        <v>5217</v>
      </c>
      <c r="C1305" t="e">
        <f t="shared" si="63"/>
        <v>#NAME?</v>
      </c>
      <c r="D1305" t="s">
        <v>5218</v>
      </c>
      <c r="E1305">
        <v>3</v>
      </c>
      <c r="F1305" s="1">
        <v>41295</v>
      </c>
      <c r="G1305" t="s">
        <v>5219</v>
      </c>
      <c r="H1305">
        <v>0</v>
      </c>
      <c r="I1305">
        <v>0</v>
      </c>
      <c r="J1305">
        <v>0</v>
      </c>
      <c r="K1305" t="s">
        <v>5220</v>
      </c>
      <c r="Q1305">
        <v>118</v>
      </c>
    </row>
    <row r="1306" spans="1:17" x14ac:dyDescent="0.25">
      <c r="A1306">
        <v>1927176</v>
      </c>
      <c r="B1306" t="s">
        <v>5221</v>
      </c>
      <c r="C1306" t="e">
        <f t="shared" si="63"/>
        <v>#NAME?</v>
      </c>
      <c r="D1306" t="s">
        <v>5222</v>
      </c>
      <c r="E1306">
        <v>2</v>
      </c>
      <c r="F1306" s="1">
        <v>41295</v>
      </c>
      <c r="G1306" t="s">
        <v>5223</v>
      </c>
      <c r="H1306">
        <v>1</v>
      </c>
      <c r="I1306">
        <v>1</v>
      </c>
      <c r="J1306">
        <v>0</v>
      </c>
      <c r="K1306" t="s">
        <v>5224</v>
      </c>
      <c r="Q1306">
        <v>307</v>
      </c>
    </row>
    <row r="1307" spans="1:17" x14ac:dyDescent="0.25">
      <c r="A1307">
        <v>1927123</v>
      </c>
      <c r="B1307" t="s">
        <v>5225</v>
      </c>
      <c r="C1307" t="e">
        <f t="shared" si="63"/>
        <v>#NAME?</v>
      </c>
      <c r="D1307" t="s">
        <v>5226</v>
      </c>
      <c r="E1307">
        <v>4</v>
      </c>
      <c r="F1307" s="1">
        <v>41369</v>
      </c>
      <c r="G1307" t="s">
        <v>5227</v>
      </c>
      <c r="H1307">
        <v>0</v>
      </c>
      <c r="I1307">
        <v>0</v>
      </c>
      <c r="J1307">
        <v>0</v>
      </c>
      <c r="K1307" t="s">
        <v>5228</v>
      </c>
      <c r="Q1307">
        <v>40</v>
      </c>
    </row>
    <row r="1308" spans="1:17" x14ac:dyDescent="0.25">
      <c r="A1308">
        <v>1927152</v>
      </c>
      <c r="B1308" t="s">
        <v>5229</v>
      </c>
      <c r="C1308" t="e">
        <f t="shared" si="63"/>
        <v>#NAME?</v>
      </c>
      <c r="D1308" t="s">
        <v>5230</v>
      </c>
      <c r="E1308">
        <v>4</v>
      </c>
      <c r="F1308" s="1">
        <v>41376</v>
      </c>
      <c r="G1308" t="s">
        <v>5231</v>
      </c>
      <c r="H1308">
        <v>0</v>
      </c>
      <c r="I1308">
        <v>0</v>
      </c>
      <c r="J1308">
        <v>0</v>
      </c>
      <c r="K1308" t="s">
        <v>5232</v>
      </c>
      <c r="Q1308">
        <v>42</v>
      </c>
    </row>
    <row r="1309" spans="1:17" x14ac:dyDescent="0.25">
      <c r="A1309">
        <v>1927130</v>
      </c>
      <c r="B1309" t="s">
        <v>5233</v>
      </c>
      <c r="C1309" t="e">
        <f t="shared" si="63"/>
        <v>#NAME?</v>
      </c>
      <c r="D1309" t="s">
        <v>5234</v>
      </c>
      <c r="E1309">
        <v>4</v>
      </c>
      <c r="F1309" s="1">
        <v>41611</v>
      </c>
      <c r="G1309" t="s">
        <v>5235</v>
      </c>
      <c r="H1309">
        <v>1</v>
      </c>
      <c r="I1309">
        <v>1</v>
      </c>
      <c r="J1309">
        <v>1</v>
      </c>
      <c r="K1309" t="s">
        <v>5236</v>
      </c>
      <c r="Q1309">
        <v>274</v>
      </c>
    </row>
    <row r="1310" spans="1:17" x14ac:dyDescent="0.25">
      <c r="A1310">
        <v>1902898</v>
      </c>
      <c r="B1310" t="s">
        <v>5237</v>
      </c>
      <c r="C1310" t="e">
        <f t="shared" si="63"/>
        <v>#NAME?</v>
      </c>
      <c r="D1310" t="s">
        <v>5238</v>
      </c>
      <c r="E1310">
        <v>3</v>
      </c>
      <c r="F1310" s="1">
        <v>41652</v>
      </c>
      <c r="G1310" t="s">
        <v>5239</v>
      </c>
      <c r="H1310">
        <v>0</v>
      </c>
      <c r="I1310">
        <v>0</v>
      </c>
      <c r="J1310">
        <v>0</v>
      </c>
      <c r="K1310" t="s">
        <v>5240</v>
      </c>
      <c r="Q1310">
        <v>213</v>
      </c>
    </row>
    <row r="1311" spans="1:17" x14ac:dyDescent="0.25">
      <c r="A1311">
        <v>1927125</v>
      </c>
      <c r="B1311" t="s">
        <v>5241</v>
      </c>
      <c r="C1311" t="e">
        <f t="shared" si="63"/>
        <v>#NAME?</v>
      </c>
      <c r="D1311" t="e">
        <f>-FtngCwHCD2tRlH8jpj_Ag</f>
        <v>#NAME?</v>
      </c>
      <c r="E1311">
        <v>2</v>
      </c>
      <c r="F1311" s="1">
        <v>42171</v>
      </c>
      <c r="G1311" t="s">
        <v>5242</v>
      </c>
      <c r="H1311">
        <v>0</v>
      </c>
      <c r="I1311">
        <v>0</v>
      </c>
      <c r="J1311">
        <v>0</v>
      </c>
      <c r="K1311" t="s">
        <v>5243</v>
      </c>
      <c r="Q1311">
        <v>271</v>
      </c>
    </row>
    <row r="1312" spans="1:17" x14ac:dyDescent="0.25">
      <c r="A1312">
        <v>5699110</v>
      </c>
      <c r="B1312" t="s">
        <v>5244</v>
      </c>
      <c r="C1312" t="e">
        <f t="shared" ref="C1312:C1321" si="64">-PTn0MWCbVFsRhTvxDC12g</f>
        <v>#NAME?</v>
      </c>
      <c r="D1312" t="s">
        <v>5245</v>
      </c>
      <c r="E1312">
        <v>5</v>
      </c>
      <c r="F1312" s="1">
        <v>42763</v>
      </c>
      <c r="G1312" t="s">
        <v>5246</v>
      </c>
      <c r="H1312">
        <v>0</v>
      </c>
      <c r="I1312">
        <v>0</v>
      </c>
      <c r="J1312">
        <v>0</v>
      </c>
      <c r="K1312" t="s">
        <v>5247</v>
      </c>
      <c r="Q1312">
        <v>41</v>
      </c>
    </row>
    <row r="1313" spans="1:17" x14ac:dyDescent="0.25">
      <c r="A1313">
        <v>5699132</v>
      </c>
      <c r="B1313" t="s">
        <v>5248</v>
      </c>
      <c r="C1313" t="e">
        <f t="shared" si="64"/>
        <v>#NAME?</v>
      </c>
      <c r="D1313" t="s">
        <v>5249</v>
      </c>
      <c r="E1313">
        <v>5</v>
      </c>
      <c r="F1313" s="1">
        <v>42799</v>
      </c>
      <c r="G1313" t="s">
        <v>5250</v>
      </c>
      <c r="H1313">
        <v>0</v>
      </c>
      <c r="I1313">
        <v>0</v>
      </c>
      <c r="J1313">
        <v>0</v>
      </c>
      <c r="K1313" t="s">
        <v>5251</v>
      </c>
      <c r="Q1313">
        <v>115</v>
      </c>
    </row>
    <row r="1314" spans="1:17" x14ac:dyDescent="0.25">
      <c r="A1314">
        <v>5699107</v>
      </c>
      <c r="B1314" t="s">
        <v>5252</v>
      </c>
      <c r="C1314" t="e">
        <f t="shared" si="64"/>
        <v>#NAME?</v>
      </c>
      <c r="D1314" t="s">
        <v>143</v>
      </c>
      <c r="E1314">
        <v>5</v>
      </c>
      <c r="F1314" s="1">
        <v>42904</v>
      </c>
      <c r="G1314" t="s">
        <v>5253</v>
      </c>
      <c r="H1314">
        <v>1</v>
      </c>
      <c r="I1314">
        <v>0</v>
      </c>
      <c r="J1314">
        <v>1</v>
      </c>
      <c r="K1314" t="s">
        <v>5254</v>
      </c>
      <c r="Q1314">
        <v>39</v>
      </c>
    </row>
    <row r="1315" spans="1:17" x14ac:dyDescent="0.25">
      <c r="A1315">
        <v>5699149</v>
      </c>
      <c r="B1315" t="s">
        <v>5255</v>
      </c>
      <c r="C1315" t="e">
        <f t="shared" si="64"/>
        <v>#NAME?</v>
      </c>
      <c r="D1315" t="s">
        <v>5256</v>
      </c>
      <c r="E1315">
        <v>3</v>
      </c>
      <c r="F1315" s="1">
        <v>42932</v>
      </c>
      <c r="G1315" t="s">
        <v>5257</v>
      </c>
      <c r="H1315">
        <v>0</v>
      </c>
      <c r="I1315">
        <v>0</v>
      </c>
      <c r="J1315">
        <v>0</v>
      </c>
      <c r="K1315" t="s">
        <v>5258</v>
      </c>
      <c r="Q1315">
        <v>74</v>
      </c>
    </row>
    <row r="1316" spans="1:17" x14ac:dyDescent="0.25">
      <c r="A1316">
        <v>5699157</v>
      </c>
      <c r="B1316" t="s">
        <v>5259</v>
      </c>
      <c r="C1316" t="e">
        <f t="shared" si="64"/>
        <v>#NAME?</v>
      </c>
      <c r="D1316" t="s">
        <v>5260</v>
      </c>
      <c r="E1316">
        <v>3</v>
      </c>
      <c r="F1316" s="1">
        <v>42947</v>
      </c>
      <c r="G1316" t="s">
        <v>5261</v>
      </c>
      <c r="H1316">
        <v>1</v>
      </c>
      <c r="I1316">
        <v>0</v>
      </c>
      <c r="J1316">
        <v>0</v>
      </c>
      <c r="K1316" t="s">
        <v>5262</v>
      </c>
      <c r="Q1316">
        <v>77</v>
      </c>
    </row>
    <row r="1317" spans="1:17" x14ac:dyDescent="0.25">
      <c r="A1317">
        <v>5699118</v>
      </c>
      <c r="B1317" t="s">
        <v>5263</v>
      </c>
      <c r="C1317" t="e">
        <f t="shared" si="64"/>
        <v>#NAME?</v>
      </c>
      <c r="D1317" t="e">
        <f>-ltD-dHqdZ5-wjAMKYa6Ng</f>
        <v>#NAME?</v>
      </c>
      <c r="E1317">
        <v>5</v>
      </c>
      <c r="F1317" s="1">
        <v>42963</v>
      </c>
      <c r="G1317" t="s">
        <v>5264</v>
      </c>
      <c r="H1317">
        <v>1</v>
      </c>
      <c r="I1317">
        <v>0</v>
      </c>
      <c r="J1317">
        <v>1</v>
      </c>
      <c r="K1317" t="s">
        <v>5265</v>
      </c>
      <c r="Q1317">
        <v>123</v>
      </c>
    </row>
    <row r="1318" spans="1:17" x14ac:dyDescent="0.25">
      <c r="A1318">
        <v>5699163</v>
      </c>
      <c r="B1318" t="s">
        <v>5266</v>
      </c>
      <c r="C1318" t="e">
        <f t="shared" si="64"/>
        <v>#NAME?</v>
      </c>
      <c r="D1318" t="s">
        <v>5267</v>
      </c>
      <c r="E1318">
        <v>2</v>
      </c>
      <c r="F1318" s="1">
        <v>42968</v>
      </c>
      <c r="G1318" t="s">
        <v>5268</v>
      </c>
      <c r="H1318">
        <v>1</v>
      </c>
      <c r="I1318">
        <v>0</v>
      </c>
      <c r="J1318">
        <v>1</v>
      </c>
      <c r="K1318" t="s">
        <v>5269</v>
      </c>
      <c r="Q1318">
        <v>133</v>
      </c>
    </row>
    <row r="1319" spans="1:17" x14ac:dyDescent="0.25">
      <c r="A1319">
        <v>5699139</v>
      </c>
      <c r="B1319" t="s">
        <v>5270</v>
      </c>
      <c r="C1319" t="e">
        <f t="shared" si="64"/>
        <v>#NAME?</v>
      </c>
      <c r="D1319" t="s">
        <v>5271</v>
      </c>
      <c r="E1319">
        <v>5</v>
      </c>
      <c r="F1319" s="1">
        <v>42969</v>
      </c>
      <c r="G1319" t="s">
        <v>5272</v>
      </c>
      <c r="H1319">
        <v>1</v>
      </c>
      <c r="I1319">
        <v>0</v>
      </c>
      <c r="J1319">
        <v>0</v>
      </c>
      <c r="K1319" t="s">
        <v>5273</v>
      </c>
      <c r="Q1319">
        <v>93</v>
      </c>
    </row>
    <row r="1320" spans="1:17" x14ac:dyDescent="0.25">
      <c r="A1320">
        <v>5699160</v>
      </c>
      <c r="B1320" t="s">
        <v>5274</v>
      </c>
      <c r="C1320" t="e">
        <f t="shared" si="64"/>
        <v>#NAME?</v>
      </c>
      <c r="D1320" t="s">
        <v>5275</v>
      </c>
      <c r="E1320">
        <v>5</v>
      </c>
      <c r="F1320" s="1">
        <v>43006</v>
      </c>
      <c r="G1320" t="s">
        <v>5276</v>
      </c>
      <c r="H1320">
        <v>0</v>
      </c>
      <c r="I1320">
        <v>0</v>
      </c>
      <c r="J1320">
        <v>0</v>
      </c>
      <c r="K1320" t="s">
        <v>5277</v>
      </c>
      <c r="Q1320">
        <v>103</v>
      </c>
    </row>
    <row r="1321" spans="1:17" x14ac:dyDescent="0.25">
      <c r="A1321">
        <v>5699113</v>
      </c>
      <c r="B1321" t="s">
        <v>5278</v>
      </c>
      <c r="C1321" t="e">
        <f t="shared" si="64"/>
        <v>#NAME?</v>
      </c>
      <c r="D1321" t="s">
        <v>5279</v>
      </c>
      <c r="E1321">
        <v>4</v>
      </c>
      <c r="F1321" s="1">
        <v>43247</v>
      </c>
      <c r="G1321" t="s">
        <v>5280</v>
      </c>
      <c r="H1321">
        <v>2</v>
      </c>
      <c r="I1321">
        <v>0</v>
      </c>
      <c r="J1321">
        <v>1</v>
      </c>
      <c r="K1321" t="s">
        <v>5281</v>
      </c>
      <c r="Q1321">
        <v>102</v>
      </c>
    </row>
    <row r="1322" spans="1:17" x14ac:dyDescent="0.25">
      <c r="A1322">
        <v>3082035</v>
      </c>
      <c r="B1322" t="s">
        <v>5282</v>
      </c>
      <c r="C1322" t="e">
        <f t="shared" ref="C1322:C1331" si="65">-PTtMZYVawqKC6-vIds9lQ</f>
        <v>#NAME?</v>
      </c>
      <c r="D1322" t="s">
        <v>5283</v>
      </c>
      <c r="E1322">
        <v>4</v>
      </c>
      <c r="F1322" s="1">
        <v>42015</v>
      </c>
      <c r="G1322" t="s">
        <v>5284</v>
      </c>
      <c r="H1322">
        <v>0</v>
      </c>
      <c r="I1322">
        <v>0</v>
      </c>
      <c r="J1322">
        <v>0</v>
      </c>
      <c r="K1322" t="s">
        <v>5285</v>
      </c>
      <c r="Q1322">
        <v>137</v>
      </c>
    </row>
    <row r="1323" spans="1:17" x14ac:dyDescent="0.25">
      <c r="A1323">
        <v>3081999</v>
      </c>
      <c r="B1323" t="s">
        <v>5286</v>
      </c>
      <c r="C1323" t="e">
        <f t="shared" si="65"/>
        <v>#NAME?</v>
      </c>
      <c r="D1323" t="s">
        <v>5287</v>
      </c>
      <c r="E1323">
        <v>4</v>
      </c>
      <c r="F1323" s="1">
        <v>42087</v>
      </c>
      <c r="G1323" t="s">
        <v>5288</v>
      </c>
      <c r="H1323">
        <v>0</v>
      </c>
      <c r="I1323">
        <v>0</v>
      </c>
      <c r="J1323">
        <v>0</v>
      </c>
      <c r="K1323" t="s">
        <v>5289</v>
      </c>
      <c r="Q1323">
        <v>132</v>
      </c>
    </row>
    <row r="1324" spans="1:17" x14ac:dyDescent="0.25">
      <c r="A1324">
        <v>3082052</v>
      </c>
      <c r="B1324" t="s">
        <v>5290</v>
      </c>
      <c r="C1324" t="e">
        <f t="shared" si="65"/>
        <v>#NAME?</v>
      </c>
      <c r="D1324" t="s">
        <v>5291</v>
      </c>
      <c r="E1324">
        <v>3</v>
      </c>
      <c r="F1324" s="1">
        <v>42221</v>
      </c>
      <c r="G1324" t="s">
        <v>5292</v>
      </c>
      <c r="H1324">
        <v>1</v>
      </c>
      <c r="I1324">
        <v>0</v>
      </c>
      <c r="J1324">
        <v>0</v>
      </c>
      <c r="K1324" t="s">
        <v>5293</v>
      </c>
      <c r="Q1324">
        <v>163</v>
      </c>
    </row>
    <row r="1325" spans="1:17" x14ac:dyDescent="0.25">
      <c r="A1325">
        <v>3081970</v>
      </c>
      <c r="B1325" t="s">
        <v>5294</v>
      </c>
      <c r="C1325" t="e">
        <f t="shared" si="65"/>
        <v>#NAME?</v>
      </c>
      <c r="D1325" t="s">
        <v>5295</v>
      </c>
      <c r="E1325">
        <v>4</v>
      </c>
      <c r="F1325" s="1">
        <v>42245</v>
      </c>
      <c r="G1325" t="s">
        <v>5296</v>
      </c>
      <c r="H1325">
        <v>2</v>
      </c>
      <c r="I1325">
        <v>0</v>
      </c>
      <c r="J1325">
        <v>1</v>
      </c>
      <c r="K1325" t="s">
        <v>5297</v>
      </c>
      <c r="Q1325">
        <v>125</v>
      </c>
    </row>
    <row r="1326" spans="1:17" x14ac:dyDescent="0.25">
      <c r="A1326">
        <v>3082004</v>
      </c>
      <c r="B1326" t="s">
        <v>5298</v>
      </c>
      <c r="C1326" t="e">
        <f t="shared" si="65"/>
        <v>#NAME?</v>
      </c>
      <c r="D1326" t="s">
        <v>5299</v>
      </c>
      <c r="E1326">
        <v>4</v>
      </c>
      <c r="F1326" s="1">
        <v>42443</v>
      </c>
      <c r="G1326" t="s">
        <v>5300</v>
      </c>
      <c r="H1326">
        <v>0</v>
      </c>
      <c r="I1326">
        <v>0</v>
      </c>
      <c r="J1326">
        <v>2</v>
      </c>
      <c r="K1326" t="s">
        <v>5301</v>
      </c>
      <c r="Q1326">
        <v>81</v>
      </c>
    </row>
    <row r="1327" spans="1:17" x14ac:dyDescent="0.25">
      <c r="A1327">
        <v>3081990</v>
      </c>
      <c r="B1327" t="s">
        <v>5302</v>
      </c>
      <c r="C1327" t="e">
        <f t="shared" si="65"/>
        <v>#NAME?</v>
      </c>
      <c r="D1327" t="s">
        <v>5303</v>
      </c>
      <c r="E1327">
        <v>4</v>
      </c>
      <c r="F1327" s="1">
        <v>42515</v>
      </c>
      <c r="G1327" t="s">
        <v>5304</v>
      </c>
      <c r="H1327">
        <v>2</v>
      </c>
      <c r="I1327">
        <v>0</v>
      </c>
      <c r="J1327">
        <v>0</v>
      </c>
      <c r="K1327" t="s">
        <v>5305</v>
      </c>
      <c r="Q1327">
        <v>131</v>
      </c>
    </row>
    <row r="1328" spans="1:17" x14ac:dyDescent="0.25">
      <c r="A1328">
        <v>3082005</v>
      </c>
      <c r="B1328" t="s">
        <v>5306</v>
      </c>
      <c r="C1328" t="e">
        <f t="shared" si="65"/>
        <v>#NAME?</v>
      </c>
      <c r="D1328" t="s">
        <v>5307</v>
      </c>
      <c r="E1328">
        <v>5</v>
      </c>
      <c r="F1328" s="1">
        <v>42542</v>
      </c>
      <c r="G1328" t="s">
        <v>5308</v>
      </c>
      <c r="H1328">
        <v>2</v>
      </c>
      <c r="I1328">
        <v>0</v>
      </c>
      <c r="J1328">
        <v>0</v>
      </c>
      <c r="K1328" t="s">
        <v>5309</v>
      </c>
      <c r="Q1328">
        <v>134</v>
      </c>
    </row>
    <row r="1329" spans="1:17" x14ac:dyDescent="0.25">
      <c r="A1329">
        <v>3082008</v>
      </c>
      <c r="B1329" t="s">
        <v>5310</v>
      </c>
      <c r="C1329" t="e">
        <f t="shared" si="65"/>
        <v>#NAME?</v>
      </c>
      <c r="D1329" t="s">
        <v>5311</v>
      </c>
      <c r="E1329">
        <v>3</v>
      </c>
      <c r="F1329" s="1">
        <v>42650</v>
      </c>
      <c r="G1329" t="s">
        <v>5312</v>
      </c>
      <c r="H1329">
        <v>1</v>
      </c>
      <c r="I1329">
        <v>0</v>
      </c>
      <c r="J1329">
        <v>0</v>
      </c>
      <c r="K1329" t="s">
        <v>5313</v>
      </c>
      <c r="Q1329">
        <v>285</v>
      </c>
    </row>
    <row r="1330" spans="1:17" x14ac:dyDescent="0.25">
      <c r="A1330">
        <v>3082042</v>
      </c>
      <c r="B1330" t="s">
        <v>5314</v>
      </c>
      <c r="C1330" t="e">
        <f t="shared" si="65"/>
        <v>#NAME?</v>
      </c>
      <c r="D1330" t="s">
        <v>5315</v>
      </c>
      <c r="E1330">
        <v>4</v>
      </c>
      <c r="F1330" s="1">
        <v>42796</v>
      </c>
      <c r="G1330" t="s">
        <v>5316</v>
      </c>
      <c r="H1330">
        <v>0</v>
      </c>
      <c r="I1330">
        <v>0</v>
      </c>
      <c r="J1330">
        <v>1</v>
      </c>
      <c r="K1330" t="s">
        <v>5317</v>
      </c>
      <c r="Q1330">
        <v>104</v>
      </c>
    </row>
    <row r="1331" spans="1:17" x14ac:dyDescent="0.25">
      <c r="A1331">
        <v>3082057</v>
      </c>
      <c r="B1331" t="e">
        <f>-F8vW-JpK9WvDLyRGSHw4Q</f>
        <v>#NAME?</v>
      </c>
      <c r="C1331" t="e">
        <f t="shared" si="65"/>
        <v>#NAME?</v>
      </c>
      <c r="D1331" t="s">
        <v>5318</v>
      </c>
      <c r="E1331">
        <v>3</v>
      </c>
      <c r="F1331" s="1">
        <v>43123</v>
      </c>
      <c r="G1331" t="s">
        <v>5319</v>
      </c>
      <c r="H1331">
        <v>0</v>
      </c>
      <c r="I1331">
        <v>0</v>
      </c>
      <c r="J1331">
        <v>0</v>
      </c>
      <c r="K1331" t="s">
        <v>5320</v>
      </c>
      <c r="Q1331">
        <v>275</v>
      </c>
    </row>
    <row r="1332" spans="1:17" x14ac:dyDescent="0.25">
      <c r="A1332">
        <v>3038610</v>
      </c>
      <c r="B1332" t="s">
        <v>5321</v>
      </c>
      <c r="C1332" t="e">
        <f t="shared" ref="C1332:C1341" si="66">-PUQqO7rbjmdQ0KwYcbGAg</f>
        <v>#NAME?</v>
      </c>
      <c r="D1332" t="e">
        <f>-yApKLEFAvvNyifvpNKWCA</f>
        <v>#NAME?</v>
      </c>
      <c r="E1332">
        <v>3</v>
      </c>
      <c r="F1332" s="1">
        <v>41339</v>
      </c>
      <c r="G1332" t="s">
        <v>5322</v>
      </c>
      <c r="H1332">
        <v>1</v>
      </c>
      <c r="I1332">
        <v>0</v>
      </c>
      <c r="J1332">
        <v>1</v>
      </c>
      <c r="K1332" t="s">
        <v>5323</v>
      </c>
      <c r="Q1332">
        <v>159</v>
      </c>
    </row>
    <row r="1333" spans="1:17" x14ac:dyDescent="0.25">
      <c r="A1333">
        <v>3038630</v>
      </c>
      <c r="B1333" t="s">
        <v>5324</v>
      </c>
      <c r="C1333" t="e">
        <f t="shared" si="66"/>
        <v>#NAME?</v>
      </c>
      <c r="D1333" t="s">
        <v>5325</v>
      </c>
      <c r="E1333">
        <v>5</v>
      </c>
      <c r="F1333" s="1">
        <v>41358</v>
      </c>
      <c r="G1333" t="s">
        <v>5326</v>
      </c>
      <c r="H1333">
        <v>3</v>
      </c>
      <c r="I1333">
        <v>1</v>
      </c>
      <c r="J1333">
        <v>2</v>
      </c>
      <c r="K1333" t="s">
        <v>5327</v>
      </c>
      <c r="Q1333">
        <v>149</v>
      </c>
    </row>
    <row r="1334" spans="1:17" x14ac:dyDescent="0.25">
      <c r="A1334">
        <v>3038643</v>
      </c>
      <c r="B1334" t="s">
        <v>5328</v>
      </c>
      <c r="C1334" t="e">
        <f t="shared" si="66"/>
        <v>#NAME?</v>
      </c>
      <c r="D1334" t="s">
        <v>3749</v>
      </c>
      <c r="E1334">
        <v>4</v>
      </c>
      <c r="F1334" s="1">
        <v>41365</v>
      </c>
      <c r="G1334" t="s">
        <v>5329</v>
      </c>
      <c r="H1334">
        <v>3</v>
      </c>
      <c r="I1334">
        <v>2</v>
      </c>
      <c r="J1334">
        <v>2</v>
      </c>
      <c r="K1334" t="s">
        <v>5330</v>
      </c>
      <c r="Q1334">
        <v>262</v>
      </c>
    </row>
    <row r="1335" spans="1:17" x14ac:dyDescent="0.25">
      <c r="A1335">
        <v>3038649</v>
      </c>
      <c r="B1335" t="s">
        <v>5331</v>
      </c>
      <c r="C1335" t="e">
        <f t="shared" si="66"/>
        <v>#NAME?</v>
      </c>
      <c r="D1335" t="s">
        <v>5332</v>
      </c>
      <c r="E1335">
        <v>5</v>
      </c>
      <c r="F1335" s="1">
        <v>41367</v>
      </c>
      <c r="G1335" t="s">
        <v>5333</v>
      </c>
      <c r="H1335">
        <v>1</v>
      </c>
      <c r="I1335">
        <v>1</v>
      </c>
      <c r="J1335">
        <v>2</v>
      </c>
      <c r="K1335" t="s">
        <v>5334</v>
      </c>
      <c r="Q1335">
        <v>156</v>
      </c>
    </row>
    <row r="1336" spans="1:17" x14ac:dyDescent="0.25">
      <c r="A1336">
        <v>3038620</v>
      </c>
      <c r="B1336" t="s">
        <v>5335</v>
      </c>
      <c r="C1336" t="e">
        <f t="shared" si="66"/>
        <v>#NAME?</v>
      </c>
      <c r="D1336" t="s">
        <v>5336</v>
      </c>
      <c r="E1336">
        <v>3</v>
      </c>
      <c r="F1336" s="1">
        <v>41367</v>
      </c>
      <c r="G1336" t="s">
        <v>5337</v>
      </c>
      <c r="H1336">
        <v>3</v>
      </c>
      <c r="I1336">
        <v>0</v>
      </c>
      <c r="J1336">
        <v>2</v>
      </c>
      <c r="K1336" t="s">
        <v>5338</v>
      </c>
      <c r="Q1336">
        <v>145</v>
      </c>
    </row>
    <row r="1337" spans="1:17" x14ac:dyDescent="0.25">
      <c r="A1337">
        <v>3038624</v>
      </c>
      <c r="B1337" t="s">
        <v>5339</v>
      </c>
      <c r="C1337" t="e">
        <f t="shared" si="66"/>
        <v>#NAME?</v>
      </c>
      <c r="D1337" t="s">
        <v>1462</v>
      </c>
      <c r="E1337">
        <v>5</v>
      </c>
      <c r="F1337" s="1">
        <v>41367</v>
      </c>
      <c r="G1337" t="s">
        <v>5340</v>
      </c>
      <c r="H1337">
        <v>3</v>
      </c>
      <c r="I1337">
        <v>0</v>
      </c>
      <c r="J1337">
        <v>1</v>
      </c>
      <c r="K1337" t="s">
        <v>5341</v>
      </c>
      <c r="Q1337">
        <v>142</v>
      </c>
    </row>
    <row r="1338" spans="1:17" x14ac:dyDescent="0.25">
      <c r="A1338">
        <v>3038617</v>
      </c>
      <c r="B1338" t="s">
        <v>5342</v>
      </c>
      <c r="C1338" t="e">
        <f t="shared" si="66"/>
        <v>#NAME?</v>
      </c>
      <c r="D1338" t="s">
        <v>5343</v>
      </c>
      <c r="E1338">
        <v>4</v>
      </c>
      <c r="F1338" s="1">
        <v>41384</v>
      </c>
      <c r="G1338" t="s">
        <v>5344</v>
      </c>
      <c r="H1338">
        <v>3</v>
      </c>
      <c r="I1338">
        <v>3</v>
      </c>
      <c r="J1338">
        <v>4</v>
      </c>
      <c r="K1338" t="s">
        <v>5345</v>
      </c>
      <c r="Q1338">
        <v>219</v>
      </c>
    </row>
    <row r="1339" spans="1:17" x14ac:dyDescent="0.25">
      <c r="A1339">
        <v>3038633</v>
      </c>
      <c r="B1339" t="s">
        <v>5346</v>
      </c>
      <c r="C1339" t="e">
        <f t="shared" si="66"/>
        <v>#NAME?</v>
      </c>
      <c r="D1339" t="s">
        <v>5347</v>
      </c>
      <c r="E1339">
        <v>2</v>
      </c>
      <c r="F1339" s="1">
        <v>41384</v>
      </c>
      <c r="G1339" t="s">
        <v>5348</v>
      </c>
      <c r="H1339">
        <v>2</v>
      </c>
      <c r="I1339">
        <v>2</v>
      </c>
      <c r="J1339">
        <v>1</v>
      </c>
      <c r="K1339" t="s">
        <v>5349</v>
      </c>
      <c r="Q1339">
        <v>236</v>
      </c>
    </row>
    <row r="1340" spans="1:17" x14ac:dyDescent="0.25">
      <c r="A1340">
        <v>3038629</v>
      </c>
      <c r="B1340" t="s">
        <v>5350</v>
      </c>
      <c r="C1340" t="e">
        <f t="shared" si="66"/>
        <v>#NAME?</v>
      </c>
      <c r="D1340" t="s">
        <v>5351</v>
      </c>
      <c r="E1340">
        <v>4</v>
      </c>
      <c r="F1340" s="1">
        <v>41385</v>
      </c>
      <c r="G1340" t="s">
        <v>5352</v>
      </c>
      <c r="H1340">
        <v>4</v>
      </c>
      <c r="I1340">
        <v>3</v>
      </c>
      <c r="J1340">
        <v>2</v>
      </c>
      <c r="K1340" t="s">
        <v>5353</v>
      </c>
      <c r="Q1340">
        <v>320</v>
      </c>
    </row>
    <row r="1341" spans="1:17" x14ac:dyDescent="0.25">
      <c r="A1341">
        <v>3038641</v>
      </c>
      <c r="B1341" t="s">
        <v>5354</v>
      </c>
      <c r="C1341" t="e">
        <f t="shared" si="66"/>
        <v>#NAME?</v>
      </c>
      <c r="D1341" t="s">
        <v>5355</v>
      </c>
      <c r="E1341">
        <v>2</v>
      </c>
      <c r="F1341" s="1">
        <v>41589</v>
      </c>
      <c r="G1341" t="s">
        <v>5356</v>
      </c>
      <c r="H1341">
        <v>1</v>
      </c>
      <c r="I1341">
        <v>0</v>
      </c>
      <c r="J1341">
        <v>0</v>
      </c>
      <c r="K1341" t="s">
        <v>5357</v>
      </c>
      <c r="Q1341">
        <v>182</v>
      </c>
    </row>
    <row r="1342" spans="1:17" x14ac:dyDescent="0.25">
      <c r="A1342">
        <v>3335068</v>
      </c>
      <c r="B1342" t="s">
        <v>5358</v>
      </c>
      <c r="C1342" t="e">
        <f t="shared" ref="C1342:C1351" si="67">-PXJEs_9T0lRKpssxf3otg</f>
        <v>#NAME?</v>
      </c>
      <c r="D1342" t="s">
        <v>5359</v>
      </c>
      <c r="E1342">
        <v>4</v>
      </c>
      <c r="F1342" s="1">
        <v>42623</v>
      </c>
      <c r="G1342" t="s">
        <v>5360</v>
      </c>
      <c r="H1342">
        <v>1</v>
      </c>
      <c r="I1342">
        <v>0</v>
      </c>
      <c r="J1342">
        <v>0</v>
      </c>
      <c r="K1342" t="s">
        <v>5361</v>
      </c>
      <c r="Q1342">
        <v>86</v>
      </c>
    </row>
    <row r="1343" spans="1:17" x14ac:dyDescent="0.25">
      <c r="A1343">
        <v>3335070</v>
      </c>
      <c r="B1343" t="s">
        <v>5362</v>
      </c>
      <c r="C1343" t="e">
        <f t="shared" si="67"/>
        <v>#NAME?</v>
      </c>
      <c r="D1343" t="s">
        <v>5363</v>
      </c>
      <c r="E1343">
        <v>5</v>
      </c>
      <c r="F1343" s="1">
        <v>42891</v>
      </c>
      <c r="G1343" t="s">
        <v>5364</v>
      </c>
      <c r="H1343">
        <v>1</v>
      </c>
      <c r="I1343">
        <v>1</v>
      </c>
      <c r="J1343">
        <v>1</v>
      </c>
      <c r="K1343" t="s">
        <v>5365</v>
      </c>
      <c r="Q1343">
        <v>146</v>
      </c>
    </row>
    <row r="1344" spans="1:17" x14ac:dyDescent="0.25">
      <c r="A1344">
        <v>3335018</v>
      </c>
      <c r="B1344" t="s">
        <v>5366</v>
      </c>
      <c r="C1344" t="e">
        <f t="shared" si="67"/>
        <v>#NAME?</v>
      </c>
      <c r="D1344" t="s">
        <v>5367</v>
      </c>
      <c r="E1344">
        <v>5</v>
      </c>
      <c r="F1344" s="1">
        <v>42895</v>
      </c>
      <c r="G1344" t="s">
        <v>5368</v>
      </c>
      <c r="H1344">
        <v>0</v>
      </c>
      <c r="I1344">
        <v>0</v>
      </c>
      <c r="J1344">
        <v>0</v>
      </c>
      <c r="K1344" t="s">
        <v>5369</v>
      </c>
      <c r="Q1344">
        <v>70</v>
      </c>
    </row>
    <row r="1345" spans="1:17" x14ac:dyDescent="0.25">
      <c r="A1345">
        <v>3335071</v>
      </c>
      <c r="B1345" t="s">
        <v>5370</v>
      </c>
      <c r="C1345" t="e">
        <f t="shared" si="67"/>
        <v>#NAME?</v>
      </c>
      <c r="D1345" t="s">
        <v>5371</v>
      </c>
      <c r="E1345">
        <v>4</v>
      </c>
      <c r="F1345" s="1">
        <v>42925</v>
      </c>
      <c r="G1345" t="s">
        <v>5372</v>
      </c>
      <c r="H1345">
        <v>2</v>
      </c>
      <c r="I1345">
        <v>0</v>
      </c>
      <c r="J1345">
        <v>0</v>
      </c>
      <c r="K1345" t="s">
        <v>5373</v>
      </c>
      <c r="Q1345">
        <v>167</v>
      </c>
    </row>
    <row r="1346" spans="1:17" x14ac:dyDescent="0.25">
      <c r="A1346">
        <v>3335048</v>
      </c>
      <c r="B1346" t="s">
        <v>5374</v>
      </c>
      <c r="C1346" t="e">
        <f t="shared" si="67"/>
        <v>#NAME?</v>
      </c>
      <c r="D1346" t="s">
        <v>5375</v>
      </c>
      <c r="E1346">
        <v>4</v>
      </c>
      <c r="F1346" s="1">
        <v>42930</v>
      </c>
      <c r="G1346" t="s">
        <v>5376</v>
      </c>
      <c r="H1346">
        <v>0</v>
      </c>
      <c r="I1346">
        <v>0</v>
      </c>
      <c r="J1346">
        <v>1</v>
      </c>
      <c r="K1346" t="s">
        <v>5377</v>
      </c>
      <c r="Q1346">
        <v>129</v>
      </c>
    </row>
    <row r="1347" spans="1:17" x14ac:dyDescent="0.25">
      <c r="A1347">
        <v>3335038</v>
      </c>
      <c r="B1347" t="s">
        <v>5378</v>
      </c>
      <c r="C1347" t="e">
        <f t="shared" si="67"/>
        <v>#NAME?</v>
      </c>
      <c r="D1347" t="s">
        <v>5379</v>
      </c>
      <c r="E1347">
        <v>5</v>
      </c>
      <c r="F1347" s="1">
        <v>42931</v>
      </c>
      <c r="G1347" t="s">
        <v>5380</v>
      </c>
      <c r="H1347">
        <v>1</v>
      </c>
      <c r="I1347">
        <v>2</v>
      </c>
      <c r="J1347">
        <v>1</v>
      </c>
      <c r="K1347" t="s">
        <v>5381</v>
      </c>
      <c r="Q1347">
        <v>85</v>
      </c>
    </row>
    <row r="1348" spans="1:17" x14ac:dyDescent="0.25">
      <c r="A1348">
        <v>3335050</v>
      </c>
      <c r="B1348" t="s">
        <v>5382</v>
      </c>
      <c r="C1348" t="e">
        <f t="shared" si="67"/>
        <v>#NAME?</v>
      </c>
      <c r="D1348" t="s">
        <v>5383</v>
      </c>
      <c r="E1348">
        <v>4</v>
      </c>
      <c r="F1348" s="1">
        <v>42934</v>
      </c>
      <c r="G1348" t="s">
        <v>5384</v>
      </c>
      <c r="H1348">
        <v>4</v>
      </c>
      <c r="I1348">
        <v>1</v>
      </c>
      <c r="J1348">
        <v>2</v>
      </c>
      <c r="K1348" t="s">
        <v>5385</v>
      </c>
      <c r="Q1348">
        <v>129</v>
      </c>
    </row>
    <row r="1349" spans="1:17" x14ac:dyDescent="0.25">
      <c r="A1349">
        <v>3335033</v>
      </c>
      <c r="B1349" t="s">
        <v>5386</v>
      </c>
      <c r="C1349" t="e">
        <f t="shared" si="67"/>
        <v>#NAME?</v>
      </c>
      <c r="D1349" t="s">
        <v>5387</v>
      </c>
      <c r="E1349">
        <v>4</v>
      </c>
      <c r="F1349" s="1">
        <v>43009</v>
      </c>
      <c r="G1349" t="s">
        <v>5388</v>
      </c>
      <c r="H1349">
        <v>1</v>
      </c>
      <c r="I1349">
        <v>0</v>
      </c>
      <c r="J1349">
        <v>0</v>
      </c>
      <c r="K1349" t="s">
        <v>5389</v>
      </c>
      <c r="Q1349">
        <v>52</v>
      </c>
    </row>
    <row r="1350" spans="1:17" x14ac:dyDescent="0.25">
      <c r="A1350">
        <v>3335072</v>
      </c>
      <c r="B1350" t="s">
        <v>5390</v>
      </c>
      <c r="C1350" t="e">
        <f t="shared" si="67"/>
        <v>#NAME?</v>
      </c>
      <c r="D1350" t="s">
        <v>5391</v>
      </c>
      <c r="E1350">
        <v>2</v>
      </c>
      <c r="F1350" s="1">
        <v>43185</v>
      </c>
      <c r="G1350" t="s">
        <v>5392</v>
      </c>
      <c r="H1350">
        <v>0</v>
      </c>
      <c r="I1350">
        <v>0</v>
      </c>
      <c r="J1350">
        <v>0</v>
      </c>
      <c r="K1350" t="s">
        <v>5393</v>
      </c>
      <c r="Q1350">
        <v>174</v>
      </c>
    </row>
    <row r="1351" spans="1:17" x14ac:dyDescent="0.25">
      <c r="A1351">
        <v>3335059</v>
      </c>
      <c r="B1351" t="s">
        <v>5394</v>
      </c>
      <c r="C1351" t="e">
        <f t="shared" si="67"/>
        <v>#NAME?</v>
      </c>
      <c r="D1351" t="s">
        <v>5395</v>
      </c>
      <c r="E1351">
        <v>4</v>
      </c>
      <c r="F1351" s="1">
        <v>43255</v>
      </c>
      <c r="G1351" t="s">
        <v>5396</v>
      </c>
      <c r="H1351">
        <v>1</v>
      </c>
      <c r="I1351">
        <v>1</v>
      </c>
      <c r="J1351">
        <v>1</v>
      </c>
      <c r="K1351" t="s">
        <v>5397</v>
      </c>
      <c r="Q1351">
        <v>115</v>
      </c>
    </row>
    <row r="1352" spans="1:17" x14ac:dyDescent="0.25">
      <c r="A1352">
        <v>5596804</v>
      </c>
      <c r="B1352" t="s">
        <v>5398</v>
      </c>
      <c r="C1352" t="e">
        <f t="shared" ref="C1352:C1361" si="68">-PgE1UT9BoOAX2rZto2T_A</f>
        <v>#NAME?</v>
      </c>
      <c r="D1352" t="s">
        <v>5399</v>
      </c>
      <c r="E1352">
        <v>4</v>
      </c>
      <c r="F1352" s="1">
        <v>42035</v>
      </c>
      <c r="G1352" t="s">
        <v>5400</v>
      </c>
      <c r="H1352">
        <v>0</v>
      </c>
      <c r="I1352">
        <v>0</v>
      </c>
      <c r="J1352">
        <v>1</v>
      </c>
      <c r="K1352" t="s">
        <v>5401</v>
      </c>
      <c r="Q1352">
        <v>87</v>
      </c>
    </row>
    <row r="1353" spans="1:17" x14ac:dyDescent="0.25">
      <c r="A1353">
        <v>5596775</v>
      </c>
      <c r="B1353" t="s">
        <v>5402</v>
      </c>
      <c r="C1353" t="e">
        <f t="shared" si="68"/>
        <v>#NAME?</v>
      </c>
      <c r="D1353" t="s">
        <v>5403</v>
      </c>
      <c r="E1353">
        <v>1</v>
      </c>
      <c r="F1353" s="1">
        <v>42045</v>
      </c>
      <c r="G1353" t="s">
        <v>5404</v>
      </c>
      <c r="H1353">
        <v>0</v>
      </c>
      <c r="I1353">
        <v>0</v>
      </c>
      <c r="J1353">
        <v>0</v>
      </c>
      <c r="K1353" t="s">
        <v>5405</v>
      </c>
      <c r="Q1353">
        <v>85</v>
      </c>
    </row>
    <row r="1354" spans="1:17" x14ac:dyDescent="0.25">
      <c r="A1354">
        <v>5596792</v>
      </c>
      <c r="B1354" t="s">
        <v>5406</v>
      </c>
      <c r="C1354" t="e">
        <f t="shared" si="68"/>
        <v>#NAME?</v>
      </c>
      <c r="D1354" t="s">
        <v>5407</v>
      </c>
      <c r="E1354">
        <v>2</v>
      </c>
      <c r="F1354" s="1">
        <v>42237</v>
      </c>
      <c r="G1354" t="s">
        <v>5408</v>
      </c>
      <c r="H1354">
        <v>0</v>
      </c>
      <c r="I1354">
        <v>0</v>
      </c>
      <c r="J1354">
        <v>0</v>
      </c>
      <c r="K1354" t="s">
        <v>5409</v>
      </c>
      <c r="Q1354">
        <v>218</v>
      </c>
    </row>
    <row r="1355" spans="1:17" x14ac:dyDescent="0.25">
      <c r="A1355">
        <v>5596785</v>
      </c>
      <c r="B1355" t="s">
        <v>5410</v>
      </c>
      <c r="C1355" t="e">
        <f t="shared" si="68"/>
        <v>#NAME?</v>
      </c>
      <c r="D1355" t="s">
        <v>5411</v>
      </c>
      <c r="E1355">
        <v>1</v>
      </c>
      <c r="F1355" s="1">
        <v>42237</v>
      </c>
      <c r="G1355" t="s">
        <v>5412</v>
      </c>
      <c r="H1355">
        <v>2</v>
      </c>
      <c r="I1355">
        <v>0</v>
      </c>
      <c r="J1355">
        <v>0</v>
      </c>
      <c r="K1355" t="s">
        <v>5413</v>
      </c>
      <c r="Q1355">
        <v>213</v>
      </c>
    </row>
    <row r="1356" spans="1:17" x14ac:dyDescent="0.25">
      <c r="A1356">
        <v>5596798</v>
      </c>
      <c r="B1356" t="s">
        <v>5414</v>
      </c>
      <c r="C1356" t="e">
        <f t="shared" si="68"/>
        <v>#NAME?</v>
      </c>
      <c r="D1356" t="s">
        <v>5415</v>
      </c>
      <c r="E1356">
        <v>4</v>
      </c>
      <c r="F1356" s="1">
        <v>42240</v>
      </c>
      <c r="G1356" t="s">
        <v>5416</v>
      </c>
      <c r="H1356">
        <v>0</v>
      </c>
      <c r="I1356">
        <v>0</v>
      </c>
      <c r="J1356">
        <v>0</v>
      </c>
      <c r="K1356" t="s">
        <v>5417</v>
      </c>
      <c r="Q1356">
        <v>156</v>
      </c>
    </row>
    <row r="1357" spans="1:17" x14ac:dyDescent="0.25">
      <c r="A1357">
        <v>5596783</v>
      </c>
      <c r="B1357" t="s">
        <v>5418</v>
      </c>
      <c r="C1357" t="e">
        <f t="shared" si="68"/>
        <v>#NAME?</v>
      </c>
      <c r="D1357" t="s">
        <v>5419</v>
      </c>
      <c r="E1357">
        <v>4</v>
      </c>
      <c r="F1357" s="1">
        <v>42240</v>
      </c>
      <c r="G1357" t="s">
        <v>5420</v>
      </c>
      <c r="H1357">
        <v>0</v>
      </c>
      <c r="I1357">
        <v>0</v>
      </c>
      <c r="J1357">
        <v>0</v>
      </c>
      <c r="K1357" t="s">
        <v>5421</v>
      </c>
      <c r="Q1357">
        <v>113</v>
      </c>
    </row>
    <row r="1358" spans="1:17" x14ac:dyDescent="0.25">
      <c r="A1358">
        <v>5596802</v>
      </c>
      <c r="B1358" t="s">
        <v>5422</v>
      </c>
      <c r="C1358" t="e">
        <f t="shared" si="68"/>
        <v>#NAME?</v>
      </c>
      <c r="D1358" t="s">
        <v>5423</v>
      </c>
      <c r="E1358">
        <v>1</v>
      </c>
      <c r="F1358" s="1">
        <v>42264</v>
      </c>
      <c r="G1358" t="s">
        <v>5424</v>
      </c>
      <c r="H1358">
        <v>3</v>
      </c>
      <c r="I1358">
        <v>2</v>
      </c>
      <c r="J1358">
        <v>0</v>
      </c>
      <c r="K1358" t="s">
        <v>5425</v>
      </c>
      <c r="Q1358">
        <v>121</v>
      </c>
    </row>
    <row r="1359" spans="1:17" x14ac:dyDescent="0.25">
      <c r="A1359">
        <v>5596801</v>
      </c>
      <c r="B1359" t="s">
        <v>5426</v>
      </c>
      <c r="C1359" t="e">
        <f t="shared" si="68"/>
        <v>#NAME?</v>
      </c>
      <c r="D1359" t="s">
        <v>5427</v>
      </c>
      <c r="E1359">
        <v>4</v>
      </c>
      <c r="F1359" s="1">
        <v>42264</v>
      </c>
      <c r="G1359" t="s">
        <v>5428</v>
      </c>
      <c r="H1359">
        <v>1</v>
      </c>
      <c r="I1359">
        <v>0</v>
      </c>
      <c r="J1359">
        <v>0</v>
      </c>
      <c r="K1359" t="s">
        <v>5429</v>
      </c>
      <c r="Q1359">
        <v>374</v>
      </c>
    </row>
    <row r="1360" spans="1:17" x14ac:dyDescent="0.25">
      <c r="A1360">
        <v>5596770</v>
      </c>
      <c r="B1360" t="s">
        <v>5430</v>
      </c>
      <c r="C1360" t="e">
        <f t="shared" si="68"/>
        <v>#NAME?</v>
      </c>
      <c r="D1360" t="s">
        <v>5431</v>
      </c>
      <c r="E1360">
        <v>4</v>
      </c>
      <c r="F1360" s="1">
        <v>42347</v>
      </c>
      <c r="G1360" t="s">
        <v>5432</v>
      </c>
      <c r="H1360">
        <v>1</v>
      </c>
      <c r="I1360">
        <v>0</v>
      </c>
      <c r="J1360">
        <v>0</v>
      </c>
      <c r="K1360" t="s">
        <v>5433</v>
      </c>
      <c r="Q1360">
        <v>32</v>
      </c>
    </row>
    <row r="1361" spans="1:17" x14ac:dyDescent="0.25">
      <c r="A1361">
        <v>5596807</v>
      </c>
      <c r="B1361" t="s">
        <v>5434</v>
      </c>
      <c r="C1361" t="e">
        <f t="shared" si="68"/>
        <v>#NAME?</v>
      </c>
      <c r="D1361" t="s">
        <v>5435</v>
      </c>
      <c r="E1361">
        <v>2</v>
      </c>
      <c r="F1361" s="1">
        <v>42365</v>
      </c>
      <c r="G1361" t="s">
        <v>5436</v>
      </c>
      <c r="H1361">
        <v>0</v>
      </c>
      <c r="I1361">
        <v>2</v>
      </c>
      <c r="J1361">
        <v>1</v>
      </c>
      <c r="K1361" t="s">
        <v>5437</v>
      </c>
      <c r="Q1361">
        <v>263</v>
      </c>
    </row>
    <row r="1362" spans="1:17" x14ac:dyDescent="0.25">
      <c r="A1362">
        <v>3218684</v>
      </c>
      <c r="B1362" t="s">
        <v>5438</v>
      </c>
      <c r="C1362" t="e">
        <f t="shared" ref="C1362:C1371" si="69">-Q2wBtscwW6JOqlBndji4A</f>
        <v>#NAME?</v>
      </c>
      <c r="D1362" t="s">
        <v>5439</v>
      </c>
      <c r="E1362">
        <v>5</v>
      </c>
      <c r="F1362" s="1">
        <v>41366</v>
      </c>
      <c r="G1362" t="s">
        <v>5440</v>
      </c>
      <c r="H1362">
        <v>1</v>
      </c>
      <c r="I1362">
        <v>0</v>
      </c>
      <c r="J1362">
        <v>0</v>
      </c>
      <c r="K1362" t="s">
        <v>5441</v>
      </c>
      <c r="Q1362">
        <v>79</v>
      </c>
    </row>
    <row r="1363" spans="1:17" x14ac:dyDescent="0.25">
      <c r="A1363">
        <v>3218670</v>
      </c>
      <c r="B1363" t="s">
        <v>5442</v>
      </c>
      <c r="C1363" t="e">
        <f t="shared" si="69"/>
        <v>#NAME?</v>
      </c>
      <c r="D1363" t="s">
        <v>5443</v>
      </c>
      <c r="E1363">
        <v>3</v>
      </c>
      <c r="F1363" s="1">
        <v>41450</v>
      </c>
      <c r="G1363" t="s">
        <v>5444</v>
      </c>
      <c r="H1363">
        <v>1</v>
      </c>
      <c r="I1363">
        <v>0</v>
      </c>
      <c r="J1363">
        <v>0</v>
      </c>
      <c r="K1363" t="s">
        <v>5445</v>
      </c>
      <c r="Q1363">
        <v>36</v>
      </c>
    </row>
    <row r="1364" spans="1:17" x14ac:dyDescent="0.25">
      <c r="A1364">
        <v>3218672</v>
      </c>
      <c r="B1364" t="s">
        <v>5446</v>
      </c>
      <c r="C1364" t="e">
        <f t="shared" si="69"/>
        <v>#NAME?</v>
      </c>
      <c r="D1364" t="s">
        <v>5447</v>
      </c>
      <c r="E1364">
        <v>4</v>
      </c>
      <c r="F1364" s="1">
        <v>41658</v>
      </c>
      <c r="G1364" t="s">
        <v>5448</v>
      </c>
      <c r="H1364">
        <v>0</v>
      </c>
      <c r="I1364">
        <v>0</v>
      </c>
      <c r="J1364">
        <v>0</v>
      </c>
      <c r="K1364" t="s">
        <v>5449</v>
      </c>
      <c r="Q1364">
        <v>178</v>
      </c>
    </row>
    <row r="1365" spans="1:17" x14ac:dyDescent="0.25">
      <c r="A1365">
        <v>3218668</v>
      </c>
      <c r="B1365" t="s">
        <v>5450</v>
      </c>
      <c r="C1365" t="e">
        <f t="shared" si="69"/>
        <v>#NAME?</v>
      </c>
      <c r="D1365" t="s">
        <v>5451</v>
      </c>
      <c r="E1365">
        <v>4</v>
      </c>
      <c r="F1365" s="1">
        <v>42459</v>
      </c>
      <c r="G1365" t="s">
        <v>5452</v>
      </c>
      <c r="H1365">
        <v>0</v>
      </c>
      <c r="I1365">
        <v>0</v>
      </c>
      <c r="J1365">
        <v>0</v>
      </c>
      <c r="K1365" t="s">
        <v>5453</v>
      </c>
      <c r="Q1365">
        <v>105</v>
      </c>
    </row>
    <row r="1366" spans="1:17" x14ac:dyDescent="0.25">
      <c r="A1366">
        <v>3218791</v>
      </c>
      <c r="B1366" t="s">
        <v>5454</v>
      </c>
      <c r="C1366" t="e">
        <f t="shared" si="69"/>
        <v>#NAME?</v>
      </c>
      <c r="D1366" t="s">
        <v>5455</v>
      </c>
      <c r="E1366">
        <v>4</v>
      </c>
      <c r="F1366" s="1">
        <v>42490</v>
      </c>
      <c r="G1366" t="s">
        <v>5456</v>
      </c>
      <c r="H1366">
        <v>0</v>
      </c>
      <c r="I1366">
        <v>0</v>
      </c>
      <c r="J1366">
        <v>0</v>
      </c>
      <c r="K1366" t="s">
        <v>5457</v>
      </c>
      <c r="Q1366">
        <v>41</v>
      </c>
    </row>
    <row r="1367" spans="1:17" x14ac:dyDescent="0.25">
      <c r="A1367">
        <v>3218780</v>
      </c>
      <c r="B1367" t="s">
        <v>5458</v>
      </c>
      <c r="C1367" t="e">
        <f t="shared" si="69"/>
        <v>#NAME?</v>
      </c>
      <c r="D1367" t="s">
        <v>5459</v>
      </c>
      <c r="E1367">
        <v>2</v>
      </c>
      <c r="F1367" s="1">
        <v>42585</v>
      </c>
      <c r="G1367" t="s">
        <v>5460</v>
      </c>
      <c r="H1367">
        <v>0</v>
      </c>
      <c r="I1367">
        <v>0</v>
      </c>
      <c r="J1367">
        <v>0</v>
      </c>
      <c r="K1367" t="s">
        <v>5461</v>
      </c>
      <c r="Q1367">
        <v>121</v>
      </c>
    </row>
    <row r="1368" spans="1:17" x14ac:dyDescent="0.25">
      <c r="A1368">
        <v>3218666</v>
      </c>
      <c r="B1368" t="s">
        <v>5462</v>
      </c>
      <c r="C1368" t="e">
        <f t="shared" si="69"/>
        <v>#NAME?</v>
      </c>
      <c r="D1368" t="s">
        <v>5463</v>
      </c>
      <c r="E1368">
        <v>4</v>
      </c>
      <c r="F1368" s="1">
        <v>42585</v>
      </c>
      <c r="G1368" t="s">
        <v>5464</v>
      </c>
      <c r="H1368">
        <v>0</v>
      </c>
      <c r="I1368">
        <v>0</v>
      </c>
      <c r="J1368">
        <v>0</v>
      </c>
      <c r="K1368" t="s">
        <v>5465</v>
      </c>
      <c r="Q1368">
        <v>15</v>
      </c>
    </row>
    <row r="1369" spans="1:17" x14ac:dyDescent="0.25">
      <c r="A1369">
        <v>3218664</v>
      </c>
      <c r="B1369" t="s">
        <v>5466</v>
      </c>
      <c r="C1369" t="e">
        <f t="shared" si="69"/>
        <v>#NAME?</v>
      </c>
      <c r="D1369" t="s">
        <v>5467</v>
      </c>
      <c r="E1369">
        <v>3</v>
      </c>
      <c r="F1369" s="1">
        <v>42703</v>
      </c>
      <c r="G1369" t="s">
        <v>5468</v>
      </c>
      <c r="H1369">
        <v>0</v>
      </c>
      <c r="I1369">
        <v>0</v>
      </c>
      <c r="J1369">
        <v>0</v>
      </c>
      <c r="K1369" t="s">
        <v>5469</v>
      </c>
      <c r="Q1369">
        <v>45</v>
      </c>
    </row>
    <row r="1370" spans="1:17" x14ac:dyDescent="0.25">
      <c r="A1370">
        <v>3218683</v>
      </c>
      <c r="B1370" t="s">
        <v>5470</v>
      </c>
      <c r="C1370" t="e">
        <f t="shared" si="69"/>
        <v>#NAME?</v>
      </c>
      <c r="D1370" t="s">
        <v>5471</v>
      </c>
      <c r="E1370">
        <v>5</v>
      </c>
      <c r="F1370" s="1">
        <v>42755</v>
      </c>
      <c r="G1370" t="s">
        <v>5472</v>
      </c>
      <c r="H1370">
        <v>0</v>
      </c>
      <c r="I1370">
        <v>0</v>
      </c>
      <c r="J1370">
        <v>0</v>
      </c>
      <c r="K1370" t="s">
        <v>5473</v>
      </c>
      <c r="Q1370">
        <v>77</v>
      </c>
    </row>
    <row r="1371" spans="1:17" x14ac:dyDescent="0.25">
      <c r="A1371">
        <v>3218786</v>
      </c>
      <c r="B1371" t="s">
        <v>5474</v>
      </c>
      <c r="C1371" t="e">
        <f t="shared" si="69"/>
        <v>#NAME?</v>
      </c>
      <c r="D1371" t="s">
        <v>934</v>
      </c>
      <c r="E1371">
        <v>4</v>
      </c>
      <c r="F1371" s="1">
        <v>42836</v>
      </c>
      <c r="G1371" t="s">
        <v>5475</v>
      </c>
      <c r="H1371">
        <v>0</v>
      </c>
      <c r="I1371">
        <v>0</v>
      </c>
      <c r="J1371">
        <v>0</v>
      </c>
      <c r="K1371" t="s">
        <v>5476</v>
      </c>
      <c r="Q1371">
        <v>61</v>
      </c>
    </row>
    <row r="1372" spans="1:17" x14ac:dyDescent="0.25">
      <c r="A1372">
        <v>4538182</v>
      </c>
      <c r="B1372" t="s">
        <v>5477</v>
      </c>
      <c r="C1372" t="e">
        <f t="shared" ref="C1372:C1381" si="70">-Q4HGzcXSCeiqvmY2mg-aQ</f>
        <v>#NAME?</v>
      </c>
      <c r="D1372" t="s">
        <v>5478</v>
      </c>
      <c r="E1372">
        <v>5</v>
      </c>
      <c r="F1372" s="1">
        <v>42757</v>
      </c>
      <c r="G1372" t="s">
        <v>5479</v>
      </c>
      <c r="H1372">
        <v>0</v>
      </c>
      <c r="I1372">
        <v>0</v>
      </c>
      <c r="J1372">
        <v>0</v>
      </c>
      <c r="K1372" t="s">
        <v>5480</v>
      </c>
      <c r="Q1372">
        <v>24</v>
      </c>
    </row>
    <row r="1373" spans="1:17" x14ac:dyDescent="0.25">
      <c r="A1373">
        <v>4538167</v>
      </c>
      <c r="B1373" t="s">
        <v>5481</v>
      </c>
      <c r="C1373" t="e">
        <f t="shared" si="70"/>
        <v>#NAME?</v>
      </c>
      <c r="D1373" t="s">
        <v>5482</v>
      </c>
      <c r="E1373">
        <v>5</v>
      </c>
      <c r="F1373" s="1">
        <v>42849</v>
      </c>
      <c r="G1373" t="s">
        <v>5483</v>
      </c>
      <c r="H1373">
        <v>0</v>
      </c>
      <c r="I1373">
        <v>0</v>
      </c>
      <c r="J1373">
        <v>0</v>
      </c>
      <c r="K1373" t="s">
        <v>5484</v>
      </c>
      <c r="Q1373">
        <v>49</v>
      </c>
    </row>
    <row r="1374" spans="1:17" x14ac:dyDescent="0.25">
      <c r="A1374">
        <v>4538173</v>
      </c>
      <c r="B1374" t="s">
        <v>5485</v>
      </c>
      <c r="C1374" t="e">
        <f t="shared" si="70"/>
        <v>#NAME?</v>
      </c>
      <c r="D1374" t="s">
        <v>5486</v>
      </c>
      <c r="E1374">
        <v>5</v>
      </c>
      <c r="F1374" s="1">
        <v>42862</v>
      </c>
      <c r="G1374" t="s">
        <v>5487</v>
      </c>
      <c r="H1374">
        <v>0</v>
      </c>
      <c r="I1374">
        <v>0</v>
      </c>
      <c r="J1374">
        <v>0</v>
      </c>
      <c r="K1374" t="s">
        <v>5488</v>
      </c>
      <c r="Q1374">
        <v>72</v>
      </c>
    </row>
    <row r="1375" spans="1:17" x14ac:dyDescent="0.25">
      <c r="A1375">
        <v>4538207</v>
      </c>
      <c r="B1375" t="s">
        <v>5489</v>
      </c>
      <c r="C1375" t="e">
        <f t="shared" si="70"/>
        <v>#NAME?</v>
      </c>
      <c r="D1375" t="s">
        <v>5490</v>
      </c>
      <c r="E1375">
        <v>5</v>
      </c>
      <c r="F1375" s="1">
        <v>42862</v>
      </c>
      <c r="G1375" t="s">
        <v>5491</v>
      </c>
      <c r="H1375">
        <v>0</v>
      </c>
      <c r="I1375">
        <v>0</v>
      </c>
      <c r="J1375">
        <v>0</v>
      </c>
      <c r="K1375" t="s">
        <v>5492</v>
      </c>
      <c r="L1375" s="2"/>
      <c r="Q1375">
        <v>97</v>
      </c>
    </row>
    <row r="1376" spans="1:17" x14ac:dyDescent="0.25">
      <c r="A1376">
        <v>4538203</v>
      </c>
      <c r="B1376" t="s">
        <v>5493</v>
      </c>
      <c r="C1376" t="e">
        <f t="shared" si="70"/>
        <v>#NAME?</v>
      </c>
      <c r="D1376" t="s">
        <v>5494</v>
      </c>
      <c r="E1376">
        <v>5</v>
      </c>
      <c r="F1376" s="1">
        <v>42909</v>
      </c>
      <c r="G1376" t="s">
        <v>5495</v>
      </c>
      <c r="H1376">
        <v>3</v>
      </c>
      <c r="I1376">
        <v>0</v>
      </c>
      <c r="J1376">
        <v>0</v>
      </c>
      <c r="K1376" t="s">
        <v>5496</v>
      </c>
      <c r="Q1376">
        <v>98</v>
      </c>
    </row>
    <row r="1377" spans="1:17" x14ac:dyDescent="0.25">
      <c r="A1377">
        <v>4538191</v>
      </c>
      <c r="B1377" t="s">
        <v>5497</v>
      </c>
      <c r="C1377" t="e">
        <f t="shared" si="70"/>
        <v>#NAME?</v>
      </c>
      <c r="D1377" t="s">
        <v>5498</v>
      </c>
      <c r="E1377">
        <v>5</v>
      </c>
      <c r="F1377" s="1">
        <v>43033</v>
      </c>
      <c r="G1377" t="s">
        <v>5499</v>
      </c>
      <c r="H1377">
        <v>0</v>
      </c>
      <c r="I1377">
        <v>0</v>
      </c>
      <c r="J1377">
        <v>0</v>
      </c>
      <c r="K1377" t="s">
        <v>5500</v>
      </c>
      <c r="Q1377">
        <v>104</v>
      </c>
    </row>
    <row r="1378" spans="1:17" x14ac:dyDescent="0.25">
      <c r="A1378">
        <v>4538196</v>
      </c>
      <c r="B1378" t="s">
        <v>5501</v>
      </c>
      <c r="C1378" t="e">
        <f t="shared" si="70"/>
        <v>#NAME?</v>
      </c>
      <c r="D1378" t="s">
        <v>5502</v>
      </c>
      <c r="E1378">
        <v>5</v>
      </c>
      <c r="F1378" s="1">
        <v>43042</v>
      </c>
      <c r="G1378" t="s">
        <v>5503</v>
      </c>
      <c r="H1378">
        <v>0</v>
      </c>
      <c r="I1378">
        <v>0</v>
      </c>
      <c r="J1378">
        <v>0</v>
      </c>
      <c r="K1378" t="s">
        <v>5504</v>
      </c>
      <c r="Q1378">
        <v>32</v>
      </c>
    </row>
    <row r="1379" spans="1:17" x14ac:dyDescent="0.25">
      <c r="A1379">
        <v>4538171</v>
      </c>
      <c r="B1379" t="s">
        <v>5505</v>
      </c>
      <c r="C1379" t="e">
        <f t="shared" si="70"/>
        <v>#NAME?</v>
      </c>
      <c r="D1379" t="s">
        <v>5506</v>
      </c>
      <c r="E1379">
        <v>5</v>
      </c>
      <c r="F1379" s="1">
        <v>43114</v>
      </c>
      <c r="G1379" t="s">
        <v>5507</v>
      </c>
      <c r="H1379">
        <v>0</v>
      </c>
      <c r="I1379">
        <v>0</v>
      </c>
      <c r="J1379">
        <v>0</v>
      </c>
      <c r="K1379" t="s">
        <v>5508</v>
      </c>
      <c r="Q1379">
        <v>56</v>
      </c>
    </row>
    <row r="1380" spans="1:17" x14ac:dyDescent="0.25">
      <c r="A1380">
        <v>4538169</v>
      </c>
      <c r="B1380" t="s">
        <v>5509</v>
      </c>
      <c r="C1380" t="e">
        <f t="shared" si="70"/>
        <v>#NAME?</v>
      </c>
      <c r="D1380" t="s">
        <v>5510</v>
      </c>
      <c r="E1380">
        <v>5</v>
      </c>
      <c r="F1380" s="1">
        <v>43118</v>
      </c>
      <c r="G1380" t="s">
        <v>5511</v>
      </c>
      <c r="H1380">
        <v>2</v>
      </c>
      <c r="I1380">
        <v>0</v>
      </c>
      <c r="J1380">
        <v>0</v>
      </c>
      <c r="K1380" t="s">
        <v>5512</v>
      </c>
      <c r="Q1380">
        <v>33</v>
      </c>
    </row>
    <row r="1381" spans="1:17" x14ac:dyDescent="0.25">
      <c r="A1381">
        <v>4538201</v>
      </c>
      <c r="B1381" t="s">
        <v>5513</v>
      </c>
      <c r="C1381" t="e">
        <f t="shared" si="70"/>
        <v>#NAME?</v>
      </c>
      <c r="D1381" t="s">
        <v>5514</v>
      </c>
      <c r="E1381">
        <v>5</v>
      </c>
      <c r="F1381" s="1">
        <v>43131</v>
      </c>
      <c r="G1381" t="s">
        <v>5515</v>
      </c>
      <c r="H1381">
        <v>0</v>
      </c>
      <c r="I1381">
        <v>0</v>
      </c>
      <c r="J1381">
        <v>0</v>
      </c>
      <c r="K1381" t="s">
        <v>5516</v>
      </c>
      <c r="Q1381">
        <v>55</v>
      </c>
    </row>
    <row r="1382" spans="1:17" x14ac:dyDescent="0.25">
      <c r="A1382">
        <v>2864319</v>
      </c>
      <c r="B1382" t="s">
        <v>5517</v>
      </c>
      <c r="C1382" t="e">
        <f t="shared" ref="C1382:C1391" si="71">-QViqz6QGfMLUYLY73lysg</f>
        <v>#NAME?</v>
      </c>
      <c r="D1382" t="s">
        <v>5518</v>
      </c>
      <c r="E1382">
        <v>5</v>
      </c>
      <c r="F1382" s="1">
        <v>40583</v>
      </c>
      <c r="G1382" t="s">
        <v>5519</v>
      </c>
      <c r="H1382">
        <v>0</v>
      </c>
      <c r="I1382">
        <v>0</v>
      </c>
      <c r="J1382">
        <v>1</v>
      </c>
      <c r="K1382" t="s">
        <v>5520</v>
      </c>
      <c r="Q1382">
        <v>35</v>
      </c>
    </row>
    <row r="1383" spans="1:17" x14ac:dyDescent="0.25">
      <c r="A1383">
        <v>2869096</v>
      </c>
      <c r="B1383" t="s">
        <v>5521</v>
      </c>
      <c r="C1383" t="e">
        <f t="shared" si="71"/>
        <v>#NAME?</v>
      </c>
      <c r="D1383" t="s">
        <v>5522</v>
      </c>
      <c r="E1383">
        <v>4</v>
      </c>
      <c r="F1383" s="1">
        <v>40603</v>
      </c>
      <c r="G1383" t="s">
        <v>5523</v>
      </c>
      <c r="H1383">
        <v>0</v>
      </c>
      <c r="I1383">
        <v>0</v>
      </c>
      <c r="J1383">
        <v>0</v>
      </c>
      <c r="K1383" t="s">
        <v>5524</v>
      </c>
      <c r="Q1383">
        <v>120</v>
      </c>
    </row>
    <row r="1384" spans="1:17" x14ac:dyDescent="0.25">
      <c r="A1384">
        <v>2869093</v>
      </c>
      <c r="B1384" t="s">
        <v>5525</v>
      </c>
      <c r="C1384" t="e">
        <f t="shared" si="71"/>
        <v>#NAME?</v>
      </c>
      <c r="D1384" t="s">
        <v>5526</v>
      </c>
      <c r="E1384">
        <v>4</v>
      </c>
      <c r="F1384" s="1">
        <v>40672</v>
      </c>
      <c r="G1384" t="s">
        <v>5527</v>
      </c>
      <c r="H1384">
        <v>0</v>
      </c>
      <c r="I1384">
        <v>1</v>
      </c>
      <c r="J1384">
        <v>0</v>
      </c>
      <c r="K1384" t="s">
        <v>5528</v>
      </c>
      <c r="Q1384">
        <v>143</v>
      </c>
    </row>
    <row r="1385" spans="1:17" x14ac:dyDescent="0.25">
      <c r="A1385">
        <v>2856717</v>
      </c>
      <c r="B1385" t="s">
        <v>5529</v>
      </c>
      <c r="C1385" t="e">
        <f t="shared" si="71"/>
        <v>#NAME?</v>
      </c>
      <c r="D1385" t="s">
        <v>5530</v>
      </c>
      <c r="E1385">
        <v>4</v>
      </c>
      <c r="F1385" s="1">
        <v>40678</v>
      </c>
      <c r="G1385" t="s">
        <v>5531</v>
      </c>
      <c r="H1385">
        <v>1</v>
      </c>
      <c r="I1385">
        <v>0</v>
      </c>
      <c r="J1385">
        <v>0</v>
      </c>
      <c r="K1385" t="s">
        <v>5532</v>
      </c>
      <c r="Q1385">
        <v>87</v>
      </c>
    </row>
    <row r="1386" spans="1:17" x14ac:dyDescent="0.25">
      <c r="A1386">
        <v>2856712</v>
      </c>
      <c r="B1386" t="s">
        <v>5533</v>
      </c>
      <c r="C1386" t="e">
        <f t="shared" si="71"/>
        <v>#NAME?</v>
      </c>
      <c r="D1386" t="s">
        <v>951</v>
      </c>
      <c r="E1386">
        <v>3</v>
      </c>
      <c r="F1386" s="1">
        <v>40743</v>
      </c>
      <c r="G1386" t="s">
        <v>5534</v>
      </c>
      <c r="H1386">
        <v>2</v>
      </c>
      <c r="I1386">
        <v>0</v>
      </c>
      <c r="J1386">
        <v>1</v>
      </c>
      <c r="K1386" t="s">
        <v>5535</v>
      </c>
      <c r="Q1386">
        <v>142</v>
      </c>
    </row>
    <row r="1387" spans="1:17" x14ac:dyDescent="0.25">
      <c r="A1387">
        <v>2856655</v>
      </c>
      <c r="B1387" t="s">
        <v>5536</v>
      </c>
      <c r="C1387" t="e">
        <f t="shared" si="71"/>
        <v>#NAME?</v>
      </c>
      <c r="D1387" t="s">
        <v>5537</v>
      </c>
      <c r="E1387">
        <v>4</v>
      </c>
      <c r="F1387" s="1">
        <v>40785</v>
      </c>
      <c r="G1387" t="s">
        <v>5538</v>
      </c>
      <c r="H1387">
        <v>2</v>
      </c>
      <c r="I1387">
        <v>0</v>
      </c>
      <c r="J1387">
        <v>0</v>
      </c>
      <c r="K1387" t="s">
        <v>5539</v>
      </c>
      <c r="Q1387">
        <v>126</v>
      </c>
    </row>
    <row r="1388" spans="1:17" x14ac:dyDescent="0.25">
      <c r="A1388">
        <v>2864325</v>
      </c>
      <c r="B1388" t="s">
        <v>5540</v>
      </c>
      <c r="C1388" t="e">
        <f t="shared" si="71"/>
        <v>#NAME?</v>
      </c>
      <c r="D1388" t="s">
        <v>5541</v>
      </c>
      <c r="E1388">
        <v>4</v>
      </c>
      <c r="F1388" s="1">
        <v>40814</v>
      </c>
      <c r="G1388" t="s">
        <v>5542</v>
      </c>
      <c r="H1388">
        <v>0</v>
      </c>
      <c r="I1388">
        <v>0</v>
      </c>
      <c r="J1388">
        <v>1</v>
      </c>
      <c r="K1388" t="s">
        <v>5543</v>
      </c>
      <c r="Q1388">
        <v>190</v>
      </c>
    </row>
    <row r="1389" spans="1:17" x14ac:dyDescent="0.25">
      <c r="A1389">
        <v>2864330</v>
      </c>
      <c r="B1389" t="s">
        <v>5544</v>
      </c>
      <c r="C1389" t="e">
        <f t="shared" si="71"/>
        <v>#NAME?</v>
      </c>
      <c r="D1389" t="s">
        <v>5545</v>
      </c>
      <c r="E1389">
        <v>4</v>
      </c>
      <c r="F1389" s="1">
        <v>40982</v>
      </c>
      <c r="G1389" t="s">
        <v>5546</v>
      </c>
      <c r="H1389">
        <v>0</v>
      </c>
      <c r="I1389">
        <v>0</v>
      </c>
      <c r="J1389">
        <v>0</v>
      </c>
      <c r="K1389" t="s">
        <v>5547</v>
      </c>
      <c r="Q1389">
        <v>74</v>
      </c>
    </row>
    <row r="1390" spans="1:17" x14ac:dyDescent="0.25">
      <c r="A1390">
        <v>2856656</v>
      </c>
      <c r="B1390" t="s">
        <v>5548</v>
      </c>
      <c r="C1390" t="e">
        <f t="shared" si="71"/>
        <v>#NAME?</v>
      </c>
      <c r="D1390" t="s">
        <v>5549</v>
      </c>
      <c r="E1390">
        <v>4</v>
      </c>
      <c r="F1390" s="1">
        <v>41189</v>
      </c>
      <c r="G1390" t="s">
        <v>5550</v>
      </c>
      <c r="H1390">
        <v>0</v>
      </c>
      <c r="I1390">
        <v>0</v>
      </c>
      <c r="J1390">
        <v>0</v>
      </c>
      <c r="K1390" t="s">
        <v>5551</v>
      </c>
      <c r="Q1390">
        <v>75</v>
      </c>
    </row>
    <row r="1391" spans="1:17" x14ac:dyDescent="0.25">
      <c r="A1391">
        <v>2864357</v>
      </c>
      <c r="B1391" t="s">
        <v>5552</v>
      </c>
      <c r="C1391" t="e">
        <f t="shared" si="71"/>
        <v>#NAME?</v>
      </c>
      <c r="D1391" t="s">
        <v>5553</v>
      </c>
      <c r="E1391">
        <v>4</v>
      </c>
      <c r="F1391" s="1">
        <v>41354</v>
      </c>
      <c r="G1391" t="s">
        <v>5554</v>
      </c>
      <c r="H1391">
        <v>0</v>
      </c>
      <c r="I1391">
        <v>0</v>
      </c>
      <c r="J1391">
        <v>0</v>
      </c>
      <c r="K1391" t="s">
        <v>5555</v>
      </c>
      <c r="Q1391">
        <v>48</v>
      </c>
    </row>
    <row r="1392" spans="1:17" x14ac:dyDescent="0.25">
      <c r="A1392">
        <v>5092243</v>
      </c>
      <c r="B1392" t="s">
        <v>5556</v>
      </c>
      <c r="C1392" t="e">
        <f t="shared" ref="C1392:C1401" si="72">-QnmBC8fkjcJHXAOHuC4gA</f>
        <v>#NAME?</v>
      </c>
      <c r="D1392" t="s">
        <v>5557</v>
      </c>
      <c r="E1392">
        <v>5</v>
      </c>
      <c r="F1392" s="1">
        <v>41807</v>
      </c>
      <c r="G1392" t="s">
        <v>5558</v>
      </c>
      <c r="H1392">
        <v>1</v>
      </c>
      <c r="I1392">
        <v>0</v>
      </c>
      <c r="J1392">
        <v>0</v>
      </c>
      <c r="K1392" t="s">
        <v>5559</v>
      </c>
      <c r="Q1392">
        <v>111</v>
      </c>
    </row>
    <row r="1393" spans="1:17" x14ac:dyDescent="0.25">
      <c r="A1393">
        <v>5092204</v>
      </c>
      <c r="B1393" t="s">
        <v>5560</v>
      </c>
      <c r="C1393" t="e">
        <f t="shared" si="72"/>
        <v>#NAME?</v>
      </c>
      <c r="D1393" t="s">
        <v>5561</v>
      </c>
      <c r="E1393">
        <v>5</v>
      </c>
      <c r="F1393" s="1">
        <v>41836</v>
      </c>
      <c r="G1393" t="s">
        <v>5562</v>
      </c>
      <c r="H1393">
        <v>0</v>
      </c>
      <c r="I1393">
        <v>0</v>
      </c>
      <c r="J1393">
        <v>0</v>
      </c>
      <c r="K1393" t="s">
        <v>5563</v>
      </c>
      <c r="Q1393">
        <v>177</v>
      </c>
    </row>
    <row r="1394" spans="1:17" x14ac:dyDescent="0.25">
      <c r="A1394">
        <v>5092226</v>
      </c>
      <c r="B1394" t="s">
        <v>5564</v>
      </c>
      <c r="C1394" t="e">
        <f t="shared" si="72"/>
        <v>#NAME?</v>
      </c>
      <c r="D1394" t="s">
        <v>5565</v>
      </c>
      <c r="E1394">
        <v>4</v>
      </c>
      <c r="F1394" s="1">
        <v>41852</v>
      </c>
      <c r="G1394" t="s">
        <v>5566</v>
      </c>
      <c r="H1394">
        <v>0</v>
      </c>
      <c r="I1394">
        <v>0</v>
      </c>
      <c r="J1394">
        <v>0</v>
      </c>
      <c r="K1394" t="s">
        <v>5567</v>
      </c>
      <c r="Q1394">
        <v>136</v>
      </c>
    </row>
    <row r="1395" spans="1:17" x14ac:dyDescent="0.25">
      <c r="A1395">
        <v>5092195</v>
      </c>
      <c r="B1395" t="s">
        <v>5568</v>
      </c>
      <c r="C1395" t="e">
        <f t="shared" si="72"/>
        <v>#NAME?</v>
      </c>
      <c r="D1395" t="s">
        <v>5569</v>
      </c>
      <c r="E1395">
        <v>1</v>
      </c>
      <c r="F1395" s="1">
        <v>41899</v>
      </c>
      <c r="G1395" t="s">
        <v>5570</v>
      </c>
      <c r="H1395">
        <v>0</v>
      </c>
      <c r="I1395">
        <v>1</v>
      </c>
      <c r="J1395">
        <v>0</v>
      </c>
      <c r="K1395" t="s">
        <v>5571</v>
      </c>
      <c r="Q1395">
        <v>76</v>
      </c>
    </row>
    <row r="1396" spans="1:17" x14ac:dyDescent="0.25">
      <c r="A1396">
        <v>5092202</v>
      </c>
      <c r="B1396" t="s">
        <v>5572</v>
      </c>
      <c r="C1396" t="e">
        <f t="shared" si="72"/>
        <v>#NAME?</v>
      </c>
      <c r="D1396" t="s">
        <v>5573</v>
      </c>
      <c r="E1396">
        <v>4</v>
      </c>
      <c r="F1396" s="1">
        <v>41899</v>
      </c>
      <c r="G1396" t="s">
        <v>5574</v>
      </c>
      <c r="H1396">
        <v>0</v>
      </c>
      <c r="I1396">
        <v>0</v>
      </c>
      <c r="J1396">
        <v>0</v>
      </c>
      <c r="K1396" t="s">
        <v>5575</v>
      </c>
      <c r="Q1396">
        <v>107</v>
      </c>
    </row>
    <row r="1397" spans="1:17" x14ac:dyDescent="0.25">
      <c r="A1397">
        <v>5092199</v>
      </c>
      <c r="B1397" t="s">
        <v>5576</v>
      </c>
      <c r="C1397" t="e">
        <f t="shared" si="72"/>
        <v>#NAME?</v>
      </c>
      <c r="D1397" t="s">
        <v>5577</v>
      </c>
      <c r="E1397">
        <v>5</v>
      </c>
      <c r="F1397" s="1">
        <v>42577</v>
      </c>
      <c r="G1397" t="s">
        <v>5578</v>
      </c>
      <c r="H1397">
        <v>1</v>
      </c>
      <c r="I1397">
        <v>0</v>
      </c>
      <c r="J1397">
        <v>0</v>
      </c>
      <c r="K1397" t="s">
        <v>5579</v>
      </c>
      <c r="Q1397">
        <v>215</v>
      </c>
    </row>
    <row r="1398" spans="1:17" x14ac:dyDescent="0.25">
      <c r="A1398">
        <v>5092225</v>
      </c>
      <c r="B1398" t="s">
        <v>5580</v>
      </c>
      <c r="C1398" t="e">
        <f t="shared" si="72"/>
        <v>#NAME?</v>
      </c>
      <c r="D1398" t="s">
        <v>5581</v>
      </c>
      <c r="E1398">
        <v>1</v>
      </c>
      <c r="F1398" s="1">
        <v>42583</v>
      </c>
      <c r="G1398" t="s">
        <v>5582</v>
      </c>
      <c r="H1398">
        <v>5</v>
      </c>
      <c r="I1398">
        <v>0</v>
      </c>
      <c r="J1398">
        <v>0</v>
      </c>
      <c r="K1398" t="s">
        <v>5583</v>
      </c>
      <c r="Q1398">
        <v>213</v>
      </c>
    </row>
    <row r="1399" spans="1:17" x14ac:dyDescent="0.25">
      <c r="A1399">
        <v>5092197</v>
      </c>
      <c r="B1399" t="s">
        <v>5584</v>
      </c>
      <c r="C1399" t="e">
        <f t="shared" si="72"/>
        <v>#NAME?</v>
      </c>
      <c r="D1399" t="s">
        <v>5585</v>
      </c>
      <c r="E1399">
        <v>3</v>
      </c>
      <c r="F1399" s="1">
        <v>42595</v>
      </c>
      <c r="G1399" t="s">
        <v>5586</v>
      </c>
      <c r="H1399">
        <v>4</v>
      </c>
      <c r="I1399">
        <v>0</v>
      </c>
      <c r="J1399">
        <v>1</v>
      </c>
      <c r="K1399" t="s">
        <v>5587</v>
      </c>
      <c r="Q1399">
        <v>318</v>
      </c>
    </row>
    <row r="1400" spans="1:17" x14ac:dyDescent="0.25">
      <c r="A1400">
        <v>5092203</v>
      </c>
      <c r="B1400" t="s">
        <v>5588</v>
      </c>
      <c r="C1400" t="e">
        <f t="shared" si="72"/>
        <v>#NAME?</v>
      </c>
      <c r="D1400" t="s">
        <v>5589</v>
      </c>
      <c r="E1400">
        <v>5</v>
      </c>
      <c r="F1400" s="1">
        <v>42936</v>
      </c>
      <c r="G1400" t="s">
        <v>5590</v>
      </c>
      <c r="H1400">
        <v>2</v>
      </c>
      <c r="I1400">
        <v>0</v>
      </c>
      <c r="J1400">
        <v>2</v>
      </c>
      <c r="K1400" t="s">
        <v>5591</v>
      </c>
      <c r="Q1400">
        <v>156</v>
      </c>
    </row>
    <row r="1401" spans="1:17" x14ac:dyDescent="0.25">
      <c r="A1401">
        <v>5092222</v>
      </c>
      <c r="B1401" t="s">
        <v>5592</v>
      </c>
      <c r="C1401" t="e">
        <f t="shared" si="72"/>
        <v>#NAME?</v>
      </c>
      <c r="D1401" t="s">
        <v>5593</v>
      </c>
      <c r="E1401">
        <v>4</v>
      </c>
      <c r="F1401" s="1">
        <v>43108</v>
      </c>
      <c r="G1401" t="s">
        <v>5594</v>
      </c>
      <c r="H1401">
        <v>2</v>
      </c>
      <c r="I1401">
        <v>0</v>
      </c>
      <c r="J1401">
        <v>1</v>
      </c>
      <c r="K1401" t="s">
        <v>5595</v>
      </c>
      <c r="Q1401">
        <v>163</v>
      </c>
    </row>
    <row r="1402" spans="1:17" x14ac:dyDescent="0.25">
      <c r="A1402">
        <v>4525777</v>
      </c>
      <c r="B1402" t="s">
        <v>5596</v>
      </c>
      <c r="C1402" t="s">
        <v>5597</v>
      </c>
      <c r="D1402" t="s">
        <v>5598</v>
      </c>
      <c r="E1402">
        <v>3</v>
      </c>
      <c r="F1402" s="1">
        <v>41630</v>
      </c>
      <c r="G1402" t="s">
        <v>5599</v>
      </c>
      <c r="H1402">
        <v>1</v>
      </c>
      <c r="I1402">
        <v>2</v>
      </c>
      <c r="J1402">
        <v>0</v>
      </c>
      <c r="K1402" t="s">
        <v>5600</v>
      </c>
      <c r="Q1402">
        <v>98</v>
      </c>
    </row>
    <row r="1403" spans="1:17" x14ac:dyDescent="0.25">
      <c r="A1403">
        <v>4525761</v>
      </c>
      <c r="B1403" t="s">
        <v>5601</v>
      </c>
      <c r="C1403" t="s">
        <v>5597</v>
      </c>
      <c r="D1403" t="s">
        <v>5602</v>
      </c>
      <c r="E1403">
        <v>5</v>
      </c>
      <c r="F1403" s="1">
        <v>41630</v>
      </c>
      <c r="G1403" t="s">
        <v>5603</v>
      </c>
      <c r="H1403">
        <v>2</v>
      </c>
      <c r="I1403">
        <v>0</v>
      </c>
      <c r="J1403">
        <v>0</v>
      </c>
      <c r="K1403" t="s">
        <v>5604</v>
      </c>
      <c r="Q1403">
        <v>199</v>
      </c>
    </row>
    <row r="1404" spans="1:17" x14ac:dyDescent="0.25">
      <c r="A1404">
        <v>4525774</v>
      </c>
      <c r="B1404" t="s">
        <v>5605</v>
      </c>
      <c r="C1404" t="s">
        <v>5597</v>
      </c>
      <c r="D1404" t="s">
        <v>5606</v>
      </c>
      <c r="E1404">
        <v>3</v>
      </c>
      <c r="F1404" s="1">
        <v>41847</v>
      </c>
      <c r="G1404" t="s">
        <v>5607</v>
      </c>
      <c r="H1404">
        <v>2</v>
      </c>
      <c r="I1404">
        <v>1</v>
      </c>
      <c r="J1404">
        <v>2</v>
      </c>
      <c r="K1404" t="s">
        <v>5608</v>
      </c>
      <c r="Q1404">
        <v>92</v>
      </c>
    </row>
    <row r="1405" spans="1:17" x14ac:dyDescent="0.25">
      <c r="A1405">
        <v>4525782</v>
      </c>
      <c r="B1405" t="s">
        <v>5609</v>
      </c>
      <c r="C1405" t="s">
        <v>5597</v>
      </c>
      <c r="D1405" t="s">
        <v>5610</v>
      </c>
      <c r="E1405">
        <v>4</v>
      </c>
      <c r="F1405" s="1">
        <v>41847</v>
      </c>
      <c r="G1405" t="s">
        <v>5611</v>
      </c>
      <c r="H1405">
        <v>10</v>
      </c>
      <c r="I1405">
        <v>0</v>
      </c>
      <c r="J1405">
        <v>0</v>
      </c>
      <c r="K1405" t="s">
        <v>5612</v>
      </c>
      <c r="Q1405">
        <v>278</v>
      </c>
    </row>
    <row r="1406" spans="1:17" x14ac:dyDescent="0.25">
      <c r="A1406">
        <v>4525789</v>
      </c>
      <c r="B1406" t="s">
        <v>5613</v>
      </c>
      <c r="C1406" t="s">
        <v>5597</v>
      </c>
      <c r="D1406" t="s">
        <v>5614</v>
      </c>
      <c r="E1406">
        <v>4</v>
      </c>
      <c r="F1406" s="1">
        <v>41848</v>
      </c>
      <c r="G1406" t="s">
        <v>5615</v>
      </c>
      <c r="H1406">
        <v>3</v>
      </c>
      <c r="I1406">
        <v>0</v>
      </c>
      <c r="J1406">
        <v>0</v>
      </c>
      <c r="K1406" t="s">
        <v>5616</v>
      </c>
      <c r="Q1406">
        <v>257</v>
      </c>
    </row>
    <row r="1407" spans="1:17" x14ac:dyDescent="0.25">
      <c r="A1407">
        <v>4525787</v>
      </c>
      <c r="B1407" t="s">
        <v>5617</v>
      </c>
      <c r="C1407" t="s">
        <v>5597</v>
      </c>
      <c r="D1407" t="s">
        <v>973</v>
      </c>
      <c r="E1407">
        <v>5</v>
      </c>
      <c r="F1407" s="1">
        <v>41852</v>
      </c>
      <c r="G1407" t="s">
        <v>5618</v>
      </c>
      <c r="H1407">
        <v>2</v>
      </c>
      <c r="I1407">
        <v>1</v>
      </c>
      <c r="J1407">
        <v>1</v>
      </c>
      <c r="K1407" t="s">
        <v>5619</v>
      </c>
      <c r="Q1407">
        <v>242</v>
      </c>
    </row>
    <row r="1408" spans="1:17" x14ac:dyDescent="0.25">
      <c r="A1408">
        <v>4525764</v>
      </c>
      <c r="B1408" t="s">
        <v>5620</v>
      </c>
      <c r="C1408" t="s">
        <v>5597</v>
      </c>
      <c r="D1408" t="s">
        <v>5621</v>
      </c>
      <c r="E1408">
        <v>4</v>
      </c>
      <c r="F1408" s="1">
        <v>41852</v>
      </c>
      <c r="G1408" t="s">
        <v>5622</v>
      </c>
      <c r="H1408">
        <v>0</v>
      </c>
      <c r="I1408">
        <v>0</v>
      </c>
      <c r="J1408">
        <v>1</v>
      </c>
      <c r="K1408" t="s">
        <v>5623</v>
      </c>
      <c r="Q1408">
        <v>251</v>
      </c>
    </row>
    <row r="1409" spans="1:17" x14ac:dyDescent="0.25">
      <c r="A1409">
        <v>4525766</v>
      </c>
      <c r="B1409" t="s">
        <v>5624</v>
      </c>
      <c r="C1409" t="s">
        <v>5597</v>
      </c>
      <c r="D1409" t="s">
        <v>4755</v>
      </c>
      <c r="E1409">
        <v>5</v>
      </c>
      <c r="F1409" s="1">
        <v>41854</v>
      </c>
      <c r="G1409" t="s">
        <v>5625</v>
      </c>
      <c r="H1409">
        <v>2</v>
      </c>
      <c r="I1409">
        <v>0</v>
      </c>
      <c r="J1409">
        <v>1</v>
      </c>
      <c r="K1409" t="s">
        <v>5626</v>
      </c>
      <c r="Q1409">
        <v>278</v>
      </c>
    </row>
    <row r="1410" spans="1:17" x14ac:dyDescent="0.25">
      <c r="A1410">
        <v>4525792</v>
      </c>
      <c r="B1410" t="s">
        <v>5627</v>
      </c>
      <c r="C1410" t="s">
        <v>5597</v>
      </c>
      <c r="D1410" t="s">
        <v>5628</v>
      </c>
      <c r="E1410">
        <v>3</v>
      </c>
      <c r="F1410" s="1">
        <v>41854</v>
      </c>
      <c r="G1410" t="s">
        <v>5629</v>
      </c>
      <c r="H1410">
        <v>1</v>
      </c>
      <c r="I1410">
        <v>0</v>
      </c>
      <c r="J1410">
        <v>1</v>
      </c>
      <c r="K1410" t="s">
        <v>5630</v>
      </c>
      <c r="Q1410">
        <v>80</v>
      </c>
    </row>
    <row r="1411" spans="1:17" x14ac:dyDescent="0.25">
      <c r="A1411">
        <v>4525763</v>
      </c>
      <c r="B1411" t="s">
        <v>5631</v>
      </c>
      <c r="C1411" t="s">
        <v>5597</v>
      </c>
      <c r="D1411" t="s">
        <v>5632</v>
      </c>
      <c r="E1411">
        <v>3</v>
      </c>
      <c r="F1411" s="1">
        <v>42166</v>
      </c>
      <c r="G1411" t="s">
        <v>5633</v>
      </c>
      <c r="H1411">
        <v>1</v>
      </c>
      <c r="I1411">
        <v>0</v>
      </c>
      <c r="J1411">
        <v>0</v>
      </c>
      <c r="K1411" t="s">
        <v>5634</v>
      </c>
      <c r="Q1411">
        <v>51</v>
      </c>
    </row>
    <row r="1412" spans="1:17" x14ac:dyDescent="0.25">
      <c r="A1412">
        <v>4380376</v>
      </c>
      <c r="B1412" t="s">
        <v>5635</v>
      </c>
      <c r="C1412" t="e">
        <f t="shared" ref="C1412:C1421" si="73">-RA9NLalwmRTOX_8UMHnVQ</f>
        <v>#NAME?</v>
      </c>
      <c r="D1412" t="s">
        <v>5636</v>
      </c>
      <c r="E1412">
        <v>5</v>
      </c>
      <c r="F1412" s="1">
        <v>41632</v>
      </c>
      <c r="G1412" t="s">
        <v>5637</v>
      </c>
      <c r="H1412">
        <v>0</v>
      </c>
      <c r="I1412">
        <v>0</v>
      </c>
      <c r="J1412">
        <v>0</v>
      </c>
      <c r="K1412" t="s">
        <v>5638</v>
      </c>
      <c r="Q1412">
        <v>75</v>
      </c>
    </row>
    <row r="1413" spans="1:17" x14ac:dyDescent="0.25">
      <c r="A1413">
        <v>4380344</v>
      </c>
      <c r="B1413" t="s">
        <v>5639</v>
      </c>
      <c r="C1413" t="e">
        <f t="shared" si="73"/>
        <v>#NAME?</v>
      </c>
      <c r="D1413" t="s">
        <v>5640</v>
      </c>
      <c r="E1413">
        <v>5</v>
      </c>
      <c r="F1413" s="1">
        <v>41673</v>
      </c>
      <c r="G1413" t="s">
        <v>5641</v>
      </c>
      <c r="H1413">
        <v>0</v>
      </c>
      <c r="I1413">
        <v>0</v>
      </c>
      <c r="J1413">
        <v>0</v>
      </c>
      <c r="K1413" t="s">
        <v>5642</v>
      </c>
      <c r="Q1413">
        <v>19</v>
      </c>
    </row>
    <row r="1414" spans="1:17" x14ac:dyDescent="0.25">
      <c r="A1414">
        <v>4380314</v>
      </c>
      <c r="B1414" t="s">
        <v>5643</v>
      </c>
      <c r="C1414" t="e">
        <f t="shared" si="73"/>
        <v>#NAME?</v>
      </c>
      <c r="D1414" t="s">
        <v>5644</v>
      </c>
      <c r="E1414">
        <v>5</v>
      </c>
      <c r="F1414" s="1">
        <v>41736</v>
      </c>
      <c r="G1414" t="s">
        <v>5645</v>
      </c>
      <c r="H1414">
        <v>0</v>
      </c>
      <c r="I1414">
        <v>0</v>
      </c>
      <c r="J1414">
        <v>0</v>
      </c>
      <c r="K1414" t="s">
        <v>5646</v>
      </c>
      <c r="Q1414">
        <v>47</v>
      </c>
    </row>
    <row r="1415" spans="1:17" x14ac:dyDescent="0.25">
      <c r="A1415">
        <v>4380365</v>
      </c>
      <c r="B1415" t="s">
        <v>5647</v>
      </c>
      <c r="C1415" t="e">
        <f t="shared" si="73"/>
        <v>#NAME?</v>
      </c>
      <c r="D1415" t="s">
        <v>5648</v>
      </c>
      <c r="E1415">
        <v>5</v>
      </c>
      <c r="F1415" s="1">
        <v>42985</v>
      </c>
      <c r="G1415" t="s">
        <v>5649</v>
      </c>
      <c r="H1415">
        <v>0</v>
      </c>
      <c r="I1415">
        <v>0</v>
      </c>
      <c r="J1415">
        <v>0</v>
      </c>
      <c r="K1415" t="s">
        <v>5650</v>
      </c>
      <c r="Q1415">
        <v>50</v>
      </c>
    </row>
    <row r="1416" spans="1:17" x14ac:dyDescent="0.25">
      <c r="A1416">
        <v>4380357</v>
      </c>
      <c r="B1416" t="s">
        <v>5651</v>
      </c>
      <c r="C1416" t="e">
        <f t="shared" si="73"/>
        <v>#NAME?</v>
      </c>
      <c r="D1416" t="s">
        <v>5652</v>
      </c>
      <c r="E1416">
        <v>2</v>
      </c>
      <c r="F1416" s="1">
        <v>43031</v>
      </c>
      <c r="G1416" t="s">
        <v>5653</v>
      </c>
      <c r="H1416">
        <v>2</v>
      </c>
      <c r="I1416">
        <v>2</v>
      </c>
      <c r="J1416">
        <v>1</v>
      </c>
      <c r="K1416" t="s">
        <v>5654</v>
      </c>
      <c r="Q1416">
        <v>49</v>
      </c>
    </row>
    <row r="1417" spans="1:17" x14ac:dyDescent="0.25">
      <c r="A1417">
        <v>4380340</v>
      </c>
      <c r="B1417" t="s">
        <v>5655</v>
      </c>
      <c r="C1417" t="e">
        <f t="shared" si="73"/>
        <v>#NAME?</v>
      </c>
      <c r="D1417" t="s">
        <v>5656</v>
      </c>
      <c r="E1417">
        <v>5</v>
      </c>
      <c r="F1417" s="1">
        <v>43041</v>
      </c>
      <c r="G1417" t="s">
        <v>5657</v>
      </c>
      <c r="H1417">
        <v>3</v>
      </c>
      <c r="I1417">
        <v>3</v>
      </c>
      <c r="J1417">
        <v>3</v>
      </c>
      <c r="K1417" t="s">
        <v>5658</v>
      </c>
      <c r="Q1417">
        <v>57</v>
      </c>
    </row>
    <row r="1418" spans="1:17" x14ac:dyDescent="0.25">
      <c r="A1418">
        <v>4380328</v>
      </c>
      <c r="B1418" t="s">
        <v>5659</v>
      </c>
      <c r="C1418" t="e">
        <f t="shared" si="73"/>
        <v>#NAME?</v>
      </c>
      <c r="D1418" t="s">
        <v>5660</v>
      </c>
      <c r="E1418">
        <v>5</v>
      </c>
      <c r="F1418" s="1">
        <v>43045</v>
      </c>
      <c r="G1418" t="s">
        <v>5661</v>
      </c>
      <c r="H1418">
        <v>1</v>
      </c>
      <c r="I1418">
        <v>0</v>
      </c>
      <c r="J1418">
        <v>2</v>
      </c>
      <c r="K1418" t="s">
        <v>5662</v>
      </c>
      <c r="Q1418">
        <v>95</v>
      </c>
    </row>
    <row r="1419" spans="1:17" x14ac:dyDescent="0.25">
      <c r="A1419">
        <v>4380372</v>
      </c>
      <c r="B1419" t="s">
        <v>5663</v>
      </c>
      <c r="C1419" t="e">
        <f t="shared" si="73"/>
        <v>#NAME?</v>
      </c>
      <c r="D1419" t="s">
        <v>5664</v>
      </c>
      <c r="E1419">
        <v>5</v>
      </c>
      <c r="F1419" s="1">
        <v>43235</v>
      </c>
      <c r="G1419" t="s">
        <v>5665</v>
      </c>
      <c r="H1419">
        <v>1</v>
      </c>
      <c r="I1419">
        <v>0</v>
      </c>
      <c r="J1419">
        <v>1</v>
      </c>
      <c r="K1419" t="s">
        <v>5666</v>
      </c>
      <c r="Q1419">
        <v>232</v>
      </c>
    </row>
    <row r="1420" spans="1:17" x14ac:dyDescent="0.25">
      <c r="A1420">
        <v>4380380</v>
      </c>
      <c r="B1420" t="s">
        <v>5667</v>
      </c>
      <c r="C1420" t="e">
        <f t="shared" si="73"/>
        <v>#NAME?</v>
      </c>
      <c r="D1420" t="s">
        <v>5668</v>
      </c>
      <c r="E1420">
        <v>4</v>
      </c>
      <c r="F1420" s="1">
        <v>43242</v>
      </c>
      <c r="G1420" t="s">
        <v>5669</v>
      </c>
      <c r="H1420">
        <v>2</v>
      </c>
      <c r="I1420">
        <v>1</v>
      </c>
      <c r="J1420">
        <v>2</v>
      </c>
      <c r="K1420" t="s">
        <v>5670</v>
      </c>
      <c r="Q1420">
        <v>403</v>
      </c>
    </row>
    <row r="1421" spans="1:17" x14ac:dyDescent="0.25">
      <c r="A1421">
        <v>4380353</v>
      </c>
      <c r="B1421" t="s">
        <v>5671</v>
      </c>
      <c r="C1421" t="e">
        <f t="shared" si="73"/>
        <v>#NAME?</v>
      </c>
      <c r="D1421" t="s">
        <v>1910</v>
      </c>
      <c r="E1421">
        <v>5</v>
      </c>
      <c r="F1421" s="1">
        <v>43251</v>
      </c>
      <c r="G1421" t="s">
        <v>5672</v>
      </c>
      <c r="H1421">
        <v>1</v>
      </c>
      <c r="I1421">
        <v>1</v>
      </c>
      <c r="J1421">
        <v>1</v>
      </c>
      <c r="K1421" t="s">
        <v>5673</v>
      </c>
      <c r="Q1421">
        <v>157</v>
      </c>
    </row>
    <row r="1422" spans="1:17" x14ac:dyDescent="0.25">
      <c r="A1422">
        <v>3713550</v>
      </c>
      <c r="B1422" t="s">
        <v>5674</v>
      </c>
      <c r="C1422" t="e">
        <f t="shared" ref="C1422:C1431" si="74">-RApyq06DMBii7ovXtQnfw</f>
        <v>#NAME?</v>
      </c>
      <c r="D1422" t="s">
        <v>5675</v>
      </c>
      <c r="E1422">
        <v>3</v>
      </c>
      <c r="F1422" s="1">
        <v>41430</v>
      </c>
      <c r="G1422" t="s">
        <v>5676</v>
      </c>
      <c r="H1422">
        <v>3</v>
      </c>
      <c r="I1422">
        <v>0</v>
      </c>
      <c r="J1422">
        <v>0</v>
      </c>
      <c r="K1422" t="s">
        <v>5677</v>
      </c>
      <c r="Q1422">
        <v>158</v>
      </c>
    </row>
    <row r="1423" spans="1:17" x14ac:dyDescent="0.25">
      <c r="A1423">
        <v>3713547</v>
      </c>
      <c r="B1423" t="s">
        <v>5678</v>
      </c>
      <c r="C1423" t="e">
        <f t="shared" si="74"/>
        <v>#NAME?</v>
      </c>
      <c r="D1423" t="e">
        <f>-JfncbVURtvuzBbof40o1w</f>
        <v>#NAME?</v>
      </c>
      <c r="E1423">
        <v>3</v>
      </c>
      <c r="F1423" s="1">
        <v>41430</v>
      </c>
      <c r="G1423" t="s">
        <v>5679</v>
      </c>
      <c r="H1423">
        <v>1</v>
      </c>
      <c r="I1423">
        <v>0</v>
      </c>
      <c r="J1423">
        <v>0</v>
      </c>
      <c r="K1423" t="s">
        <v>5680</v>
      </c>
      <c r="Q1423">
        <v>128</v>
      </c>
    </row>
    <row r="1424" spans="1:17" x14ac:dyDescent="0.25">
      <c r="A1424">
        <v>3713575</v>
      </c>
      <c r="B1424" t="s">
        <v>5681</v>
      </c>
      <c r="C1424" t="e">
        <f t="shared" si="74"/>
        <v>#NAME?</v>
      </c>
      <c r="D1424" t="s">
        <v>5682</v>
      </c>
      <c r="E1424">
        <v>4</v>
      </c>
      <c r="F1424" s="1">
        <v>41492</v>
      </c>
      <c r="G1424" t="s">
        <v>5683</v>
      </c>
      <c r="H1424">
        <v>0</v>
      </c>
      <c r="I1424">
        <v>0</v>
      </c>
      <c r="J1424">
        <v>0</v>
      </c>
      <c r="K1424" t="s">
        <v>5684</v>
      </c>
      <c r="Q1424">
        <v>96</v>
      </c>
    </row>
    <row r="1425" spans="1:17" x14ac:dyDescent="0.25">
      <c r="A1425">
        <v>3713557</v>
      </c>
      <c r="B1425" t="s">
        <v>5685</v>
      </c>
      <c r="C1425" t="e">
        <f t="shared" si="74"/>
        <v>#NAME?</v>
      </c>
      <c r="D1425" t="s">
        <v>5686</v>
      </c>
      <c r="E1425">
        <v>4</v>
      </c>
      <c r="F1425" s="1">
        <v>41492</v>
      </c>
      <c r="G1425" t="s">
        <v>5687</v>
      </c>
      <c r="H1425">
        <v>0</v>
      </c>
      <c r="I1425">
        <v>0</v>
      </c>
      <c r="J1425">
        <v>0</v>
      </c>
      <c r="K1425" t="s">
        <v>5688</v>
      </c>
      <c r="Q1425">
        <v>57</v>
      </c>
    </row>
    <row r="1426" spans="1:17" x14ac:dyDescent="0.25">
      <c r="A1426">
        <v>3713561</v>
      </c>
      <c r="B1426" t="s">
        <v>5689</v>
      </c>
      <c r="C1426" t="e">
        <f t="shared" si="74"/>
        <v>#NAME?</v>
      </c>
      <c r="D1426" t="s">
        <v>5690</v>
      </c>
      <c r="E1426">
        <v>3</v>
      </c>
      <c r="F1426" s="1">
        <v>41505</v>
      </c>
      <c r="G1426" t="s">
        <v>5691</v>
      </c>
      <c r="H1426">
        <v>0</v>
      </c>
      <c r="I1426">
        <v>1</v>
      </c>
      <c r="J1426">
        <v>0</v>
      </c>
      <c r="K1426" t="s">
        <v>5692</v>
      </c>
      <c r="Q1426">
        <v>82</v>
      </c>
    </row>
    <row r="1427" spans="1:17" x14ac:dyDescent="0.25">
      <c r="A1427">
        <v>3713569</v>
      </c>
      <c r="B1427" t="s">
        <v>5693</v>
      </c>
      <c r="C1427" t="e">
        <f t="shared" si="74"/>
        <v>#NAME?</v>
      </c>
      <c r="D1427" t="s">
        <v>5694</v>
      </c>
      <c r="E1427">
        <v>3</v>
      </c>
      <c r="F1427" s="1">
        <v>41511</v>
      </c>
      <c r="G1427" t="s">
        <v>5695</v>
      </c>
      <c r="H1427">
        <v>1</v>
      </c>
      <c r="I1427">
        <v>0</v>
      </c>
      <c r="J1427">
        <v>0</v>
      </c>
      <c r="K1427" t="s">
        <v>5696</v>
      </c>
      <c r="Q1427">
        <v>98</v>
      </c>
    </row>
    <row r="1428" spans="1:17" x14ac:dyDescent="0.25">
      <c r="A1428">
        <v>3713548</v>
      </c>
      <c r="B1428" t="s">
        <v>5697</v>
      </c>
      <c r="C1428" t="e">
        <f t="shared" si="74"/>
        <v>#NAME?</v>
      </c>
      <c r="D1428" t="s">
        <v>5698</v>
      </c>
      <c r="E1428">
        <v>3</v>
      </c>
      <c r="F1428" s="1">
        <v>42331</v>
      </c>
      <c r="G1428" t="s">
        <v>5699</v>
      </c>
      <c r="H1428">
        <v>0</v>
      </c>
      <c r="I1428">
        <v>0</v>
      </c>
      <c r="J1428">
        <v>2</v>
      </c>
      <c r="K1428" t="s">
        <v>5700</v>
      </c>
      <c r="Q1428">
        <v>41</v>
      </c>
    </row>
    <row r="1429" spans="1:17" x14ac:dyDescent="0.25">
      <c r="A1429">
        <v>3713584</v>
      </c>
      <c r="B1429" t="s">
        <v>5701</v>
      </c>
      <c r="C1429" t="e">
        <f t="shared" si="74"/>
        <v>#NAME?</v>
      </c>
      <c r="D1429" t="s">
        <v>1867</v>
      </c>
      <c r="E1429">
        <v>2</v>
      </c>
      <c r="F1429" s="1">
        <v>42543</v>
      </c>
      <c r="G1429" t="s">
        <v>5702</v>
      </c>
      <c r="H1429">
        <v>6</v>
      </c>
      <c r="I1429">
        <v>1</v>
      </c>
      <c r="J1429">
        <v>1</v>
      </c>
      <c r="K1429" t="s">
        <v>5703</v>
      </c>
      <c r="Q1429">
        <v>119</v>
      </c>
    </row>
    <row r="1430" spans="1:17" x14ac:dyDescent="0.25">
      <c r="A1430">
        <v>3713554</v>
      </c>
      <c r="B1430" t="s">
        <v>5704</v>
      </c>
      <c r="C1430" t="e">
        <f t="shared" si="74"/>
        <v>#NAME?</v>
      </c>
      <c r="D1430" t="s">
        <v>5705</v>
      </c>
      <c r="E1430">
        <v>4</v>
      </c>
      <c r="F1430" s="1">
        <v>42933</v>
      </c>
      <c r="G1430" t="s">
        <v>5706</v>
      </c>
      <c r="H1430">
        <v>1</v>
      </c>
      <c r="I1430">
        <v>1</v>
      </c>
      <c r="J1430">
        <v>1</v>
      </c>
      <c r="K1430" t="s">
        <v>5707</v>
      </c>
      <c r="Q1430">
        <v>173</v>
      </c>
    </row>
    <row r="1431" spans="1:17" x14ac:dyDescent="0.25">
      <c r="A1431">
        <v>3713545</v>
      </c>
      <c r="B1431" t="s">
        <v>5708</v>
      </c>
      <c r="C1431" t="e">
        <f t="shared" si="74"/>
        <v>#NAME?</v>
      </c>
      <c r="D1431" t="s">
        <v>5709</v>
      </c>
      <c r="E1431">
        <v>5</v>
      </c>
      <c r="F1431" s="1">
        <v>43162</v>
      </c>
      <c r="G1431" t="s">
        <v>5710</v>
      </c>
      <c r="H1431">
        <v>5</v>
      </c>
      <c r="I1431">
        <v>3</v>
      </c>
      <c r="J1431">
        <v>4</v>
      </c>
      <c r="K1431" t="s">
        <v>5711</v>
      </c>
      <c r="Q1431">
        <v>204</v>
      </c>
    </row>
    <row r="1432" spans="1:17" x14ac:dyDescent="0.25">
      <c r="A1432">
        <v>976752</v>
      </c>
      <c r="B1432" t="s">
        <v>5712</v>
      </c>
      <c r="C1432" t="e">
        <f t="shared" ref="C1432:C1441" si="75">-RCD8F7qbsLfzT3k1HtMxg</f>
        <v>#NAME?</v>
      </c>
      <c r="D1432" t="s">
        <v>5713</v>
      </c>
      <c r="E1432">
        <v>3</v>
      </c>
      <c r="F1432" s="1">
        <v>42064</v>
      </c>
      <c r="G1432" t="s">
        <v>5714</v>
      </c>
      <c r="H1432">
        <v>0</v>
      </c>
      <c r="I1432">
        <v>0</v>
      </c>
      <c r="J1432">
        <v>0</v>
      </c>
      <c r="K1432" t="s">
        <v>5715</v>
      </c>
      <c r="Q1432">
        <v>144</v>
      </c>
    </row>
    <row r="1433" spans="1:17" x14ac:dyDescent="0.25">
      <c r="A1433">
        <v>976595</v>
      </c>
      <c r="B1433" t="s">
        <v>5716</v>
      </c>
      <c r="C1433" t="e">
        <f t="shared" si="75"/>
        <v>#NAME?</v>
      </c>
      <c r="D1433" t="s">
        <v>5717</v>
      </c>
      <c r="E1433">
        <v>4</v>
      </c>
      <c r="F1433" s="1">
        <v>42068</v>
      </c>
      <c r="G1433" t="s">
        <v>5718</v>
      </c>
      <c r="H1433">
        <v>3</v>
      </c>
      <c r="I1433">
        <v>0</v>
      </c>
      <c r="J1433">
        <v>0</v>
      </c>
      <c r="K1433" t="s">
        <v>5719</v>
      </c>
      <c r="Q1433">
        <v>288</v>
      </c>
    </row>
    <row r="1434" spans="1:17" x14ac:dyDescent="0.25">
      <c r="A1434">
        <v>976560</v>
      </c>
      <c r="B1434" t="s">
        <v>5720</v>
      </c>
      <c r="C1434" t="e">
        <f t="shared" si="75"/>
        <v>#NAME?</v>
      </c>
      <c r="D1434" t="s">
        <v>5721</v>
      </c>
      <c r="E1434">
        <v>4</v>
      </c>
      <c r="F1434" s="1">
        <v>42068</v>
      </c>
      <c r="G1434" t="s">
        <v>5722</v>
      </c>
      <c r="H1434">
        <v>0</v>
      </c>
      <c r="I1434">
        <v>0</v>
      </c>
      <c r="J1434">
        <v>0</v>
      </c>
      <c r="K1434" t="s">
        <v>5723</v>
      </c>
      <c r="Q1434">
        <v>167</v>
      </c>
    </row>
    <row r="1435" spans="1:17" x14ac:dyDescent="0.25">
      <c r="A1435">
        <v>976755</v>
      </c>
      <c r="B1435" t="s">
        <v>5724</v>
      </c>
      <c r="C1435" t="e">
        <f t="shared" si="75"/>
        <v>#NAME?</v>
      </c>
      <c r="D1435" t="s">
        <v>5725</v>
      </c>
      <c r="E1435">
        <v>3</v>
      </c>
      <c r="F1435" s="1">
        <v>42070</v>
      </c>
      <c r="G1435" t="s">
        <v>5726</v>
      </c>
      <c r="H1435">
        <v>1</v>
      </c>
      <c r="I1435">
        <v>1</v>
      </c>
      <c r="J1435">
        <v>1</v>
      </c>
      <c r="K1435" t="s">
        <v>5727</v>
      </c>
      <c r="Q1435">
        <v>95</v>
      </c>
    </row>
    <row r="1436" spans="1:17" x14ac:dyDescent="0.25">
      <c r="A1436">
        <v>976750</v>
      </c>
      <c r="B1436" t="s">
        <v>5728</v>
      </c>
      <c r="C1436" t="e">
        <f t="shared" si="75"/>
        <v>#NAME?</v>
      </c>
      <c r="D1436" t="s">
        <v>5729</v>
      </c>
      <c r="E1436">
        <v>3</v>
      </c>
      <c r="F1436" s="1">
        <v>42070</v>
      </c>
      <c r="G1436" t="s">
        <v>5730</v>
      </c>
      <c r="H1436">
        <v>0</v>
      </c>
      <c r="I1436">
        <v>0</v>
      </c>
      <c r="J1436">
        <v>1</v>
      </c>
      <c r="K1436" t="s">
        <v>5731</v>
      </c>
      <c r="Q1436">
        <v>293</v>
      </c>
    </row>
    <row r="1437" spans="1:17" x14ac:dyDescent="0.25">
      <c r="A1437">
        <v>976587</v>
      </c>
      <c r="B1437" t="s">
        <v>5732</v>
      </c>
      <c r="C1437" t="e">
        <f t="shared" si="75"/>
        <v>#NAME?</v>
      </c>
      <c r="D1437" t="s">
        <v>5733</v>
      </c>
      <c r="E1437">
        <v>5</v>
      </c>
      <c r="F1437" s="1">
        <v>42081</v>
      </c>
      <c r="G1437" t="s">
        <v>5734</v>
      </c>
      <c r="H1437">
        <v>1</v>
      </c>
      <c r="I1437">
        <v>0</v>
      </c>
      <c r="J1437">
        <v>0</v>
      </c>
      <c r="K1437" t="s">
        <v>5735</v>
      </c>
      <c r="Q1437">
        <v>484</v>
      </c>
    </row>
    <row r="1438" spans="1:17" x14ac:dyDescent="0.25">
      <c r="A1438">
        <v>976592</v>
      </c>
      <c r="B1438" t="s">
        <v>5736</v>
      </c>
      <c r="C1438" t="e">
        <f t="shared" si="75"/>
        <v>#NAME?</v>
      </c>
      <c r="D1438" t="s">
        <v>5737</v>
      </c>
      <c r="E1438">
        <v>4</v>
      </c>
      <c r="F1438" s="1">
        <v>42081</v>
      </c>
      <c r="G1438" t="s">
        <v>5738</v>
      </c>
      <c r="H1438">
        <v>0</v>
      </c>
      <c r="I1438">
        <v>1</v>
      </c>
      <c r="J1438">
        <v>0</v>
      </c>
      <c r="K1438" t="s">
        <v>5739</v>
      </c>
      <c r="Q1438">
        <v>416</v>
      </c>
    </row>
    <row r="1439" spans="1:17" x14ac:dyDescent="0.25">
      <c r="A1439">
        <v>976694</v>
      </c>
      <c r="B1439" t="s">
        <v>5740</v>
      </c>
      <c r="C1439" t="e">
        <f t="shared" si="75"/>
        <v>#NAME?</v>
      </c>
      <c r="D1439" t="s">
        <v>5741</v>
      </c>
      <c r="E1439">
        <v>4</v>
      </c>
      <c r="F1439" s="1">
        <v>42082</v>
      </c>
      <c r="G1439" t="s">
        <v>5742</v>
      </c>
      <c r="H1439">
        <v>0</v>
      </c>
      <c r="I1439">
        <v>0</v>
      </c>
      <c r="J1439">
        <v>0</v>
      </c>
      <c r="K1439" t="s">
        <v>5743</v>
      </c>
      <c r="Q1439">
        <v>183</v>
      </c>
    </row>
    <row r="1440" spans="1:17" x14ac:dyDescent="0.25">
      <c r="A1440">
        <v>976760</v>
      </c>
      <c r="B1440" t="s">
        <v>5744</v>
      </c>
      <c r="C1440" t="e">
        <f t="shared" si="75"/>
        <v>#NAME?</v>
      </c>
      <c r="D1440" t="s">
        <v>5745</v>
      </c>
      <c r="E1440">
        <v>2</v>
      </c>
      <c r="F1440" s="1">
        <v>42108</v>
      </c>
      <c r="G1440" t="s">
        <v>5746</v>
      </c>
      <c r="H1440">
        <v>5</v>
      </c>
      <c r="I1440">
        <v>0</v>
      </c>
      <c r="J1440">
        <v>0</v>
      </c>
      <c r="K1440" t="s">
        <v>5747</v>
      </c>
      <c r="Q1440">
        <v>553</v>
      </c>
    </row>
    <row r="1441" spans="1:17" x14ac:dyDescent="0.25">
      <c r="A1441">
        <v>976584</v>
      </c>
      <c r="B1441" t="s">
        <v>5748</v>
      </c>
      <c r="C1441" t="e">
        <f t="shared" si="75"/>
        <v>#NAME?</v>
      </c>
      <c r="D1441" t="s">
        <v>5749</v>
      </c>
      <c r="E1441">
        <v>4</v>
      </c>
      <c r="F1441" s="1">
        <v>42108</v>
      </c>
      <c r="G1441" t="s">
        <v>5750</v>
      </c>
      <c r="H1441">
        <v>1</v>
      </c>
      <c r="I1441">
        <v>0</v>
      </c>
      <c r="J1441">
        <v>0</v>
      </c>
      <c r="K1441" t="s">
        <v>5751</v>
      </c>
      <c r="Q1441">
        <v>136</v>
      </c>
    </row>
    <row r="1442" spans="1:17" x14ac:dyDescent="0.25">
      <c r="A1442">
        <v>2098151</v>
      </c>
      <c r="B1442" t="s">
        <v>5752</v>
      </c>
      <c r="C1442" t="e">
        <f t="shared" ref="C1442:C1451" si="76">-RSW2tZMqa-SLrP-Uu0SLg</f>
        <v>#NAME?</v>
      </c>
      <c r="D1442" t="s">
        <v>5753</v>
      </c>
      <c r="E1442">
        <v>4</v>
      </c>
      <c r="F1442" s="1">
        <v>42453</v>
      </c>
      <c r="G1442" t="s">
        <v>5754</v>
      </c>
      <c r="H1442">
        <v>0</v>
      </c>
      <c r="I1442">
        <v>0</v>
      </c>
      <c r="J1442">
        <v>0</v>
      </c>
      <c r="K1442" t="s">
        <v>5755</v>
      </c>
      <c r="Q1442">
        <v>204</v>
      </c>
    </row>
    <row r="1443" spans="1:17" x14ac:dyDescent="0.25">
      <c r="A1443">
        <v>2098152</v>
      </c>
      <c r="B1443" t="s">
        <v>5756</v>
      </c>
      <c r="C1443" t="e">
        <f t="shared" si="76"/>
        <v>#NAME?</v>
      </c>
      <c r="D1443" t="s">
        <v>5757</v>
      </c>
      <c r="E1443">
        <v>5</v>
      </c>
      <c r="F1443" s="1">
        <v>42566</v>
      </c>
      <c r="G1443" t="s">
        <v>5758</v>
      </c>
      <c r="H1443">
        <v>1</v>
      </c>
      <c r="I1443">
        <v>1</v>
      </c>
      <c r="J1443">
        <v>0</v>
      </c>
      <c r="K1443" t="s">
        <v>5759</v>
      </c>
      <c r="Q1443">
        <v>129</v>
      </c>
    </row>
    <row r="1444" spans="1:17" x14ac:dyDescent="0.25">
      <c r="A1444">
        <v>2098156</v>
      </c>
      <c r="B1444" t="s">
        <v>5760</v>
      </c>
      <c r="C1444" t="e">
        <f t="shared" si="76"/>
        <v>#NAME?</v>
      </c>
      <c r="D1444" t="s">
        <v>5761</v>
      </c>
      <c r="E1444">
        <v>5</v>
      </c>
      <c r="F1444" s="1">
        <v>42782</v>
      </c>
      <c r="G1444" t="s">
        <v>5762</v>
      </c>
      <c r="H1444">
        <v>4</v>
      </c>
      <c r="I1444">
        <v>0</v>
      </c>
      <c r="J1444">
        <v>3</v>
      </c>
      <c r="K1444" t="s">
        <v>5763</v>
      </c>
      <c r="Q1444">
        <v>140</v>
      </c>
    </row>
    <row r="1445" spans="1:17" x14ac:dyDescent="0.25">
      <c r="A1445">
        <v>2098140</v>
      </c>
      <c r="B1445" t="s">
        <v>5764</v>
      </c>
      <c r="C1445" t="e">
        <f t="shared" si="76"/>
        <v>#NAME?</v>
      </c>
      <c r="D1445" t="s">
        <v>5463</v>
      </c>
      <c r="E1445">
        <v>4</v>
      </c>
      <c r="F1445" s="1">
        <v>42782</v>
      </c>
      <c r="G1445" t="s">
        <v>5765</v>
      </c>
      <c r="H1445">
        <v>0</v>
      </c>
      <c r="I1445">
        <v>0</v>
      </c>
      <c r="J1445">
        <v>0</v>
      </c>
      <c r="K1445" t="s">
        <v>5766</v>
      </c>
      <c r="Q1445">
        <v>180</v>
      </c>
    </row>
    <row r="1446" spans="1:17" x14ac:dyDescent="0.25">
      <c r="A1446">
        <v>2098144</v>
      </c>
      <c r="B1446" t="s">
        <v>5767</v>
      </c>
      <c r="C1446" t="e">
        <f t="shared" si="76"/>
        <v>#NAME?</v>
      </c>
      <c r="D1446" t="s">
        <v>5768</v>
      </c>
      <c r="E1446">
        <v>4</v>
      </c>
      <c r="F1446" s="1">
        <v>42797</v>
      </c>
      <c r="G1446" t="s">
        <v>5769</v>
      </c>
      <c r="H1446">
        <v>0</v>
      </c>
      <c r="I1446">
        <v>0</v>
      </c>
      <c r="J1446">
        <v>0</v>
      </c>
      <c r="K1446" t="s">
        <v>5770</v>
      </c>
      <c r="Q1446">
        <v>174</v>
      </c>
    </row>
    <row r="1447" spans="1:17" x14ac:dyDescent="0.25">
      <c r="A1447">
        <v>2101305</v>
      </c>
      <c r="B1447" t="s">
        <v>5771</v>
      </c>
      <c r="C1447" t="e">
        <f t="shared" si="76"/>
        <v>#NAME?</v>
      </c>
      <c r="D1447" t="s">
        <v>5772</v>
      </c>
      <c r="E1447">
        <v>5</v>
      </c>
      <c r="F1447" s="1">
        <v>43083</v>
      </c>
      <c r="G1447" t="s">
        <v>5773</v>
      </c>
      <c r="H1447">
        <v>1</v>
      </c>
      <c r="I1447">
        <v>0</v>
      </c>
      <c r="J1447">
        <v>0</v>
      </c>
      <c r="K1447" t="s">
        <v>5774</v>
      </c>
      <c r="Q1447">
        <v>267</v>
      </c>
    </row>
    <row r="1448" spans="1:17" x14ac:dyDescent="0.25">
      <c r="A1448">
        <v>2101304</v>
      </c>
      <c r="B1448" t="s">
        <v>5775</v>
      </c>
      <c r="C1448" t="e">
        <f t="shared" si="76"/>
        <v>#NAME?</v>
      </c>
      <c r="D1448" t="s">
        <v>5776</v>
      </c>
      <c r="E1448">
        <v>5</v>
      </c>
      <c r="F1448" s="1">
        <v>43099</v>
      </c>
      <c r="G1448" t="s">
        <v>5777</v>
      </c>
      <c r="H1448">
        <v>1</v>
      </c>
      <c r="I1448">
        <v>0</v>
      </c>
      <c r="J1448">
        <v>0</v>
      </c>
      <c r="K1448" t="s">
        <v>5778</v>
      </c>
      <c r="Q1448">
        <v>442</v>
      </c>
    </row>
    <row r="1449" spans="1:17" x14ac:dyDescent="0.25">
      <c r="A1449">
        <v>2098157</v>
      </c>
      <c r="B1449" t="s">
        <v>5779</v>
      </c>
      <c r="C1449" t="e">
        <f t="shared" si="76"/>
        <v>#NAME?</v>
      </c>
      <c r="D1449" t="s">
        <v>5780</v>
      </c>
      <c r="E1449">
        <v>5</v>
      </c>
      <c r="F1449" s="1">
        <v>43127</v>
      </c>
      <c r="G1449" t="s">
        <v>5781</v>
      </c>
      <c r="H1449">
        <v>1</v>
      </c>
      <c r="I1449">
        <v>1</v>
      </c>
      <c r="J1449">
        <v>1</v>
      </c>
      <c r="K1449" t="s">
        <v>5782</v>
      </c>
      <c r="Q1449">
        <v>299</v>
      </c>
    </row>
    <row r="1450" spans="1:17" x14ac:dyDescent="0.25">
      <c r="A1450">
        <v>2098174</v>
      </c>
      <c r="B1450" t="s">
        <v>5783</v>
      </c>
      <c r="C1450" t="e">
        <f t="shared" si="76"/>
        <v>#NAME?</v>
      </c>
      <c r="D1450" t="s">
        <v>5784</v>
      </c>
      <c r="E1450">
        <v>5</v>
      </c>
      <c r="F1450" s="1">
        <v>43177</v>
      </c>
      <c r="G1450" t="s">
        <v>5785</v>
      </c>
      <c r="H1450">
        <v>1</v>
      </c>
      <c r="I1450">
        <v>1</v>
      </c>
      <c r="J1450">
        <v>3</v>
      </c>
      <c r="K1450" t="s">
        <v>5786</v>
      </c>
      <c r="Q1450">
        <v>137</v>
      </c>
    </row>
    <row r="1451" spans="1:17" x14ac:dyDescent="0.25">
      <c r="A1451">
        <v>2098145</v>
      </c>
      <c r="B1451" t="s">
        <v>5787</v>
      </c>
      <c r="C1451" t="e">
        <f t="shared" si="76"/>
        <v>#NAME?</v>
      </c>
      <c r="D1451" t="s">
        <v>5788</v>
      </c>
      <c r="E1451">
        <v>5</v>
      </c>
      <c r="F1451" s="1">
        <v>43177</v>
      </c>
      <c r="G1451" t="s">
        <v>5789</v>
      </c>
      <c r="H1451">
        <v>1</v>
      </c>
      <c r="I1451">
        <v>1</v>
      </c>
      <c r="J1451">
        <v>2</v>
      </c>
      <c r="K1451" t="s">
        <v>5790</v>
      </c>
      <c r="Q1451">
        <v>70</v>
      </c>
    </row>
    <row r="1452" spans="1:17" x14ac:dyDescent="0.25">
      <c r="A1452">
        <v>3629829</v>
      </c>
      <c r="B1452" t="s">
        <v>5791</v>
      </c>
      <c r="C1452" t="e">
        <f t="shared" ref="C1452:C1461" si="77">-Rdc_Yz1WL16lBv7S3PUMg</f>
        <v>#NAME?</v>
      </c>
      <c r="D1452" t="s">
        <v>4180</v>
      </c>
      <c r="E1452">
        <v>1</v>
      </c>
      <c r="F1452" s="1">
        <v>42346</v>
      </c>
      <c r="G1452" t="s">
        <v>5792</v>
      </c>
      <c r="H1452">
        <v>0</v>
      </c>
      <c r="I1452">
        <v>0</v>
      </c>
      <c r="J1452">
        <v>0</v>
      </c>
      <c r="K1452" t="s">
        <v>5793</v>
      </c>
      <c r="Q1452">
        <v>65</v>
      </c>
    </row>
    <row r="1453" spans="1:17" x14ac:dyDescent="0.25">
      <c r="A1453">
        <v>3629826</v>
      </c>
      <c r="B1453" t="s">
        <v>5794</v>
      </c>
      <c r="C1453" t="e">
        <f t="shared" si="77"/>
        <v>#NAME?</v>
      </c>
      <c r="D1453" t="s">
        <v>5795</v>
      </c>
      <c r="E1453">
        <v>5</v>
      </c>
      <c r="F1453" s="1">
        <v>42346</v>
      </c>
      <c r="G1453" t="s">
        <v>5796</v>
      </c>
      <c r="H1453">
        <v>0</v>
      </c>
      <c r="I1453">
        <v>0</v>
      </c>
      <c r="J1453">
        <v>0</v>
      </c>
      <c r="K1453" t="s">
        <v>5797</v>
      </c>
      <c r="Q1453">
        <v>21</v>
      </c>
    </row>
    <row r="1454" spans="1:17" x14ac:dyDescent="0.25">
      <c r="A1454">
        <v>3629838</v>
      </c>
      <c r="B1454" t="s">
        <v>5798</v>
      </c>
      <c r="C1454" t="e">
        <f t="shared" si="77"/>
        <v>#NAME?</v>
      </c>
      <c r="D1454" t="s">
        <v>5799</v>
      </c>
      <c r="E1454">
        <v>4</v>
      </c>
      <c r="F1454" s="1">
        <v>42358</v>
      </c>
      <c r="G1454" t="s">
        <v>5800</v>
      </c>
      <c r="H1454">
        <v>0</v>
      </c>
      <c r="I1454">
        <v>0</v>
      </c>
      <c r="J1454">
        <v>0</v>
      </c>
      <c r="K1454" t="s">
        <v>5801</v>
      </c>
      <c r="Q1454">
        <v>38</v>
      </c>
    </row>
    <row r="1455" spans="1:17" x14ac:dyDescent="0.25">
      <c r="A1455">
        <v>3629817</v>
      </c>
      <c r="B1455" t="s">
        <v>5802</v>
      </c>
      <c r="C1455" t="e">
        <f t="shared" si="77"/>
        <v>#NAME?</v>
      </c>
      <c r="D1455" t="s">
        <v>5803</v>
      </c>
      <c r="E1455">
        <v>5</v>
      </c>
      <c r="F1455" s="1">
        <v>42872</v>
      </c>
      <c r="G1455" t="s">
        <v>5804</v>
      </c>
      <c r="H1455">
        <v>0</v>
      </c>
      <c r="I1455">
        <v>0</v>
      </c>
      <c r="J1455">
        <v>0</v>
      </c>
      <c r="K1455" t="s">
        <v>5805</v>
      </c>
      <c r="Q1455">
        <v>30</v>
      </c>
    </row>
    <row r="1456" spans="1:17" x14ac:dyDescent="0.25">
      <c r="A1456">
        <v>3629827</v>
      </c>
      <c r="B1456" t="s">
        <v>5806</v>
      </c>
      <c r="C1456" t="e">
        <f t="shared" si="77"/>
        <v>#NAME?</v>
      </c>
      <c r="D1456" t="s">
        <v>5807</v>
      </c>
      <c r="E1456">
        <v>1</v>
      </c>
      <c r="F1456" s="1">
        <v>43081</v>
      </c>
      <c r="G1456" t="s">
        <v>5808</v>
      </c>
      <c r="H1456">
        <v>0</v>
      </c>
      <c r="I1456">
        <v>0</v>
      </c>
      <c r="J1456">
        <v>0</v>
      </c>
      <c r="K1456" t="s">
        <v>5809</v>
      </c>
      <c r="Q1456">
        <v>101</v>
      </c>
    </row>
    <row r="1457" spans="1:17" x14ac:dyDescent="0.25">
      <c r="A1457">
        <v>3629812</v>
      </c>
      <c r="B1457" t="s">
        <v>5810</v>
      </c>
      <c r="C1457" t="e">
        <f t="shared" si="77"/>
        <v>#NAME?</v>
      </c>
      <c r="D1457" t="s">
        <v>5811</v>
      </c>
      <c r="E1457">
        <v>5</v>
      </c>
      <c r="F1457" s="1">
        <v>43106</v>
      </c>
      <c r="G1457" t="s">
        <v>5812</v>
      </c>
      <c r="H1457">
        <v>0</v>
      </c>
      <c r="I1457">
        <v>0</v>
      </c>
      <c r="J1457">
        <v>0</v>
      </c>
      <c r="K1457" t="s">
        <v>5813</v>
      </c>
      <c r="Q1457">
        <v>38</v>
      </c>
    </row>
    <row r="1458" spans="1:17" x14ac:dyDescent="0.25">
      <c r="A1458">
        <v>3629833</v>
      </c>
      <c r="B1458" t="s">
        <v>5814</v>
      </c>
      <c r="C1458" t="e">
        <f t="shared" si="77"/>
        <v>#NAME?</v>
      </c>
      <c r="D1458" t="s">
        <v>5815</v>
      </c>
      <c r="E1458">
        <v>1</v>
      </c>
      <c r="F1458" s="1">
        <v>43113</v>
      </c>
      <c r="G1458" t="s">
        <v>5816</v>
      </c>
      <c r="H1458">
        <v>0</v>
      </c>
      <c r="I1458">
        <v>0</v>
      </c>
      <c r="J1458">
        <v>0</v>
      </c>
      <c r="K1458" t="s">
        <v>5817</v>
      </c>
      <c r="Q1458">
        <v>46</v>
      </c>
    </row>
    <row r="1459" spans="1:17" x14ac:dyDescent="0.25">
      <c r="A1459">
        <v>3629808</v>
      </c>
      <c r="B1459" t="s">
        <v>5818</v>
      </c>
      <c r="C1459" t="e">
        <f t="shared" si="77"/>
        <v>#NAME?</v>
      </c>
      <c r="D1459" t="s">
        <v>5819</v>
      </c>
      <c r="E1459">
        <v>5</v>
      </c>
      <c r="F1459" s="1">
        <v>43122</v>
      </c>
      <c r="G1459" t="s">
        <v>5820</v>
      </c>
      <c r="H1459">
        <v>0</v>
      </c>
      <c r="I1459">
        <v>0</v>
      </c>
      <c r="J1459">
        <v>0</v>
      </c>
      <c r="K1459" t="s">
        <v>5821</v>
      </c>
      <c r="Q1459">
        <v>22</v>
      </c>
    </row>
    <row r="1460" spans="1:17" x14ac:dyDescent="0.25">
      <c r="A1460">
        <v>3629810</v>
      </c>
      <c r="B1460" t="s">
        <v>5822</v>
      </c>
      <c r="C1460" t="e">
        <f t="shared" si="77"/>
        <v>#NAME?</v>
      </c>
      <c r="D1460" t="s">
        <v>5823</v>
      </c>
      <c r="E1460">
        <v>4</v>
      </c>
      <c r="F1460" s="1">
        <v>43122</v>
      </c>
      <c r="G1460" t="s">
        <v>5824</v>
      </c>
      <c r="H1460">
        <v>0</v>
      </c>
      <c r="I1460">
        <v>0</v>
      </c>
      <c r="J1460">
        <v>0</v>
      </c>
      <c r="K1460" t="s">
        <v>5825</v>
      </c>
      <c r="Q1460">
        <v>26</v>
      </c>
    </row>
    <row r="1461" spans="1:17" x14ac:dyDescent="0.25">
      <c r="A1461">
        <v>3629842</v>
      </c>
      <c r="B1461" t="s">
        <v>5826</v>
      </c>
      <c r="C1461" t="e">
        <f t="shared" si="77"/>
        <v>#NAME?</v>
      </c>
      <c r="D1461" t="s">
        <v>5827</v>
      </c>
      <c r="E1461">
        <v>5</v>
      </c>
      <c r="F1461" s="1">
        <v>43122</v>
      </c>
      <c r="G1461" t="s">
        <v>5828</v>
      </c>
      <c r="H1461">
        <v>0</v>
      </c>
      <c r="I1461">
        <v>0</v>
      </c>
      <c r="J1461">
        <v>0</v>
      </c>
      <c r="K1461" t="s">
        <v>5829</v>
      </c>
      <c r="Q1461">
        <v>22</v>
      </c>
    </row>
    <row r="1462" spans="1:17" x14ac:dyDescent="0.25">
      <c r="A1462">
        <v>5438582</v>
      </c>
      <c r="B1462" t="s">
        <v>5830</v>
      </c>
      <c r="C1462" t="e">
        <f t="shared" ref="C1462:C1471" si="78">-RhRXVW9z9fs5zzxhFfnHg</f>
        <v>#NAME?</v>
      </c>
      <c r="D1462" t="s">
        <v>5831</v>
      </c>
      <c r="E1462">
        <v>4</v>
      </c>
      <c r="F1462" s="1">
        <v>39967</v>
      </c>
      <c r="G1462" t="s">
        <v>5832</v>
      </c>
      <c r="H1462">
        <v>3</v>
      </c>
      <c r="I1462">
        <v>1</v>
      </c>
      <c r="J1462">
        <v>2</v>
      </c>
      <c r="K1462" t="s">
        <v>5833</v>
      </c>
      <c r="Q1462">
        <v>162</v>
      </c>
    </row>
    <row r="1463" spans="1:17" x14ac:dyDescent="0.25">
      <c r="A1463">
        <v>5438560</v>
      </c>
      <c r="B1463" t="s">
        <v>5834</v>
      </c>
      <c r="C1463" t="e">
        <f t="shared" si="78"/>
        <v>#NAME?</v>
      </c>
      <c r="D1463" t="s">
        <v>5835</v>
      </c>
      <c r="E1463">
        <v>4</v>
      </c>
      <c r="F1463" s="1">
        <v>40044</v>
      </c>
      <c r="G1463" t="s">
        <v>5836</v>
      </c>
      <c r="H1463">
        <v>2</v>
      </c>
      <c r="I1463">
        <v>1</v>
      </c>
      <c r="J1463">
        <v>2</v>
      </c>
      <c r="K1463" t="s">
        <v>5837</v>
      </c>
      <c r="Q1463">
        <v>223</v>
      </c>
    </row>
    <row r="1464" spans="1:17" x14ac:dyDescent="0.25">
      <c r="A1464">
        <v>5438491</v>
      </c>
      <c r="B1464" t="s">
        <v>5838</v>
      </c>
      <c r="C1464" t="e">
        <f t="shared" si="78"/>
        <v>#NAME?</v>
      </c>
      <c r="D1464" t="s">
        <v>5839</v>
      </c>
      <c r="E1464">
        <v>5</v>
      </c>
      <c r="F1464" s="1">
        <v>40078</v>
      </c>
      <c r="G1464" t="s">
        <v>5840</v>
      </c>
      <c r="H1464">
        <v>3</v>
      </c>
      <c r="I1464">
        <v>1</v>
      </c>
      <c r="J1464">
        <v>2</v>
      </c>
      <c r="K1464" t="s">
        <v>5841</v>
      </c>
      <c r="Q1464">
        <v>190</v>
      </c>
    </row>
    <row r="1465" spans="1:17" x14ac:dyDescent="0.25">
      <c r="A1465">
        <v>5438421</v>
      </c>
      <c r="B1465" t="s">
        <v>5842</v>
      </c>
      <c r="C1465" t="e">
        <f t="shared" si="78"/>
        <v>#NAME?</v>
      </c>
      <c r="D1465" t="s">
        <v>5843</v>
      </c>
      <c r="E1465">
        <v>3</v>
      </c>
      <c r="F1465" s="1">
        <v>40148</v>
      </c>
      <c r="G1465" t="s">
        <v>5844</v>
      </c>
      <c r="H1465">
        <v>0</v>
      </c>
      <c r="I1465">
        <v>3</v>
      </c>
      <c r="J1465">
        <v>0</v>
      </c>
      <c r="K1465" t="s">
        <v>5845</v>
      </c>
      <c r="Q1465">
        <v>159</v>
      </c>
    </row>
    <row r="1466" spans="1:17" x14ac:dyDescent="0.25">
      <c r="A1466">
        <v>5438399</v>
      </c>
      <c r="B1466" t="s">
        <v>5846</v>
      </c>
      <c r="C1466" t="e">
        <f t="shared" si="78"/>
        <v>#NAME?</v>
      </c>
      <c r="D1466" t="s">
        <v>5847</v>
      </c>
      <c r="E1466">
        <v>2</v>
      </c>
      <c r="F1466" s="1">
        <v>40180</v>
      </c>
      <c r="G1466" t="s">
        <v>5848</v>
      </c>
      <c r="H1466">
        <v>4</v>
      </c>
      <c r="I1466">
        <v>4</v>
      </c>
      <c r="J1466">
        <v>2</v>
      </c>
      <c r="K1466" t="s">
        <v>5849</v>
      </c>
      <c r="Q1466">
        <v>165</v>
      </c>
    </row>
    <row r="1467" spans="1:17" x14ac:dyDescent="0.25">
      <c r="A1467">
        <v>5438472</v>
      </c>
      <c r="B1467" t="s">
        <v>5850</v>
      </c>
      <c r="C1467" t="e">
        <f t="shared" si="78"/>
        <v>#NAME?</v>
      </c>
      <c r="D1467" t="s">
        <v>5851</v>
      </c>
      <c r="E1467">
        <v>3</v>
      </c>
      <c r="F1467" s="1">
        <v>40197</v>
      </c>
      <c r="G1467" t="s">
        <v>5852</v>
      </c>
      <c r="H1467">
        <v>1</v>
      </c>
      <c r="I1467">
        <v>0</v>
      </c>
      <c r="J1467">
        <v>2</v>
      </c>
      <c r="K1467" t="s">
        <v>5853</v>
      </c>
      <c r="Q1467">
        <v>108</v>
      </c>
    </row>
    <row r="1468" spans="1:17" x14ac:dyDescent="0.25">
      <c r="A1468">
        <v>5438514</v>
      </c>
      <c r="B1468" t="s">
        <v>5854</v>
      </c>
      <c r="C1468" t="e">
        <f t="shared" si="78"/>
        <v>#NAME?</v>
      </c>
      <c r="D1468" t="s">
        <v>5855</v>
      </c>
      <c r="E1468">
        <v>3</v>
      </c>
      <c r="F1468" s="1">
        <v>40209</v>
      </c>
      <c r="G1468" t="s">
        <v>5856</v>
      </c>
      <c r="H1468">
        <v>15</v>
      </c>
      <c r="I1468">
        <v>9</v>
      </c>
      <c r="J1468">
        <v>3</v>
      </c>
      <c r="K1468" t="s">
        <v>5857</v>
      </c>
      <c r="Q1468">
        <v>132</v>
      </c>
    </row>
    <row r="1469" spans="1:17" x14ac:dyDescent="0.25">
      <c r="A1469">
        <v>5438397</v>
      </c>
      <c r="B1469" t="s">
        <v>5858</v>
      </c>
      <c r="C1469" t="e">
        <f t="shared" si="78"/>
        <v>#NAME?</v>
      </c>
      <c r="D1469" t="s">
        <v>5859</v>
      </c>
      <c r="E1469">
        <v>4</v>
      </c>
      <c r="F1469" s="1">
        <v>40211</v>
      </c>
      <c r="G1469" t="s">
        <v>5860</v>
      </c>
      <c r="H1469">
        <v>3</v>
      </c>
      <c r="I1469">
        <v>2</v>
      </c>
      <c r="J1469">
        <v>0</v>
      </c>
      <c r="K1469" t="s">
        <v>5861</v>
      </c>
      <c r="Q1469">
        <v>327</v>
      </c>
    </row>
    <row r="1470" spans="1:17" x14ac:dyDescent="0.25">
      <c r="A1470">
        <v>5438475</v>
      </c>
      <c r="B1470" t="s">
        <v>5862</v>
      </c>
      <c r="C1470" t="e">
        <f t="shared" si="78"/>
        <v>#NAME?</v>
      </c>
      <c r="D1470" t="s">
        <v>5863</v>
      </c>
      <c r="E1470">
        <v>3</v>
      </c>
      <c r="F1470" s="1">
        <v>40217</v>
      </c>
      <c r="G1470" t="s">
        <v>5864</v>
      </c>
      <c r="H1470">
        <v>0</v>
      </c>
      <c r="I1470">
        <v>0</v>
      </c>
      <c r="J1470">
        <v>0</v>
      </c>
      <c r="K1470" t="s">
        <v>5865</v>
      </c>
      <c r="Q1470">
        <v>79</v>
      </c>
    </row>
    <row r="1471" spans="1:17" x14ac:dyDescent="0.25">
      <c r="A1471">
        <v>5438541</v>
      </c>
      <c r="B1471" t="s">
        <v>5866</v>
      </c>
      <c r="C1471" t="e">
        <f t="shared" si="78"/>
        <v>#NAME?</v>
      </c>
      <c r="D1471" t="s">
        <v>5867</v>
      </c>
      <c r="E1471">
        <v>5</v>
      </c>
      <c r="F1471" s="1">
        <v>40239</v>
      </c>
      <c r="G1471" t="s">
        <v>5868</v>
      </c>
      <c r="H1471">
        <v>3</v>
      </c>
      <c r="I1471">
        <v>3</v>
      </c>
      <c r="J1471">
        <v>0</v>
      </c>
      <c r="K1471" t="s">
        <v>5869</v>
      </c>
      <c r="Q1471">
        <v>73</v>
      </c>
    </row>
    <row r="1472" spans="1:17" x14ac:dyDescent="0.25">
      <c r="A1472">
        <v>4368193</v>
      </c>
      <c r="B1472" t="s">
        <v>5870</v>
      </c>
      <c r="C1472" t="e">
        <f t="shared" ref="C1472:C1481" si="79">-RxPtMYPpGWjS0u-fqA_JA</f>
        <v>#NAME?</v>
      </c>
      <c r="D1472" t="s">
        <v>5871</v>
      </c>
      <c r="E1472">
        <v>4</v>
      </c>
      <c r="F1472" s="1">
        <v>42917</v>
      </c>
      <c r="G1472" t="s">
        <v>5872</v>
      </c>
      <c r="H1472">
        <v>0</v>
      </c>
      <c r="I1472">
        <v>0</v>
      </c>
      <c r="J1472">
        <v>0</v>
      </c>
      <c r="K1472" t="s">
        <v>5873</v>
      </c>
      <c r="Q1472">
        <v>56</v>
      </c>
    </row>
    <row r="1473" spans="1:17" x14ac:dyDescent="0.25">
      <c r="A1473">
        <v>4368192</v>
      </c>
      <c r="B1473" t="s">
        <v>5874</v>
      </c>
      <c r="C1473" t="e">
        <f t="shared" si="79"/>
        <v>#NAME?</v>
      </c>
      <c r="D1473" t="s">
        <v>5875</v>
      </c>
      <c r="E1473">
        <v>5</v>
      </c>
      <c r="F1473" s="1">
        <v>42943</v>
      </c>
      <c r="G1473" t="s">
        <v>5876</v>
      </c>
      <c r="H1473">
        <v>2</v>
      </c>
      <c r="I1473">
        <v>0</v>
      </c>
      <c r="J1473">
        <v>1</v>
      </c>
      <c r="K1473" t="s">
        <v>5877</v>
      </c>
      <c r="Q1473">
        <v>161</v>
      </c>
    </row>
    <row r="1474" spans="1:17" x14ac:dyDescent="0.25">
      <c r="A1474">
        <v>4368237</v>
      </c>
      <c r="B1474" t="s">
        <v>5878</v>
      </c>
      <c r="C1474" t="e">
        <f t="shared" si="79"/>
        <v>#NAME?</v>
      </c>
      <c r="D1474" t="s">
        <v>5879</v>
      </c>
      <c r="E1474">
        <v>5</v>
      </c>
      <c r="F1474" s="1">
        <v>42957</v>
      </c>
      <c r="G1474" t="s">
        <v>5880</v>
      </c>
      <c r="H1474">
        <v>0</v>
      </c>
      <c r="I1474">
        <v>0</v>
      </c>
      <c r="J1474">
        <v>0</v>
      </c>
      <c r="K1474" t="s">
        <v>5881</v>
      </c>
      <c r="Q1474">
        <v>255</v>
      </c>
    </row>
    <row r="1475" spans="1:17" x14ac:dyDescent="0.25">
      <c r="A1475">
        <v>4368167</v>
      </c>
      <c r="B1475" t="s">
        <v>5882</v>
      </c>
      <c r="C1475" t="e">
        <f t="shared" si="79"/>
        <v>#NAME?</v>
      </c>
      <c r="D1475" t="s">
        <v>5883</v>
      </c>
      <c r="E1475">
        <v>4</v>
      </c>
      <c r="F1475" s="1">
        <v>42981</v>
      </c>
      <c r="G1475" t="s">
        <v>5884</v>
      </c>
      <c r="H1475">
        <v>0</v>
      </c>
      <c r="I1475">
        <v>0</v>
      </c>
      <c r="J1475">
        <v>0</v>
      </c>
      <c r="K1475" t="s">
        <v>5885</v>
      </c>
      <c r="Q1475">
        <v>170</v>
      </c>
    </row>
    <row r="1476" spans="1:17" x14ac:dyDescent="0.25">
      <c r="A1476">
        <v>4368204</v>
      </c>
      <c r="B1476" t="s">
        <v>5886</v>
      </c>
      <c r="C1476" t="e">
        <f t="shared" si="79"/>
        <v>#NAME?</v>
      </c>
      <c r="D1476" t="s">
        <v>5887</v>
      </c>
      <c r="E1476">
        <v>4</v>
      </c>
      <c r="F1476" s="1">
        <v>43063</v>
      </c>
      <c r="G1476" t="s">
        <v>5888</v>
      </c>
      <c r="H1476">
        <v>0</v>
      </c>
      <c r="I1476">
        <v>0</v>
      </c>
      <c r="J1476">
        <v>0</v>
      </c>
      <c r="K1476" t="s">
        <v>5889</v>
      </c>
      <c r="Q1476">
        <v>194</v>
      </c>
    </row>
    <row r="1477" spans="1:17" x14ac:dyDescent="0.25">
      <c r="A1477">
        <v>4368183</v>
      </c>
      <c r="B1477" t="s">
        <v>5890</v>
      </c>
      <c r="C1477" t="e">
        <f t="shared" si="79"/>
        <v>#NAME?</v>
      </c>
      <c r="D1477" t="s">
        <v>5891</v>
      </c>
      <c r="E1477">
        <v>3</v>
      </c>
      <c r="F1477" s="1">
        <v>43160</v>
      </c>
      <c r="G1477" t="s">
        <v>5892</v>
      </c>
      <c r="H1477">
        <v>0</v>
      </c>
      <c r="I1477">
        <v>0</v>
      </c>
      <c r="J1477">
        <v>0</v>
      </c>
      <c r="K1477" t="s">
        <v>5893</v>
      </c>
      <c r="Q1477">
        <v>160</v>
      </c>
    </row>
    <row r="1478" spans="1:17" x14ac:dyDescent="0.25">
      <c r="A1478">
        <v>4368185</v>
      </c>
      <c r="B1478" t="s">
        <v>5894</v>
      </c>
      <c r="C1478" t="e">
        <f t="shared" si="79"/>
        <v>#NAME?</v>
      </c>
      <c r="D1478" t="s">
        <v>5895</v>
      </c>
      <c r="E1478">
        <v>4</v>
      </c>
      <c r="F1478" s="1">
        <v>43190</v>
      </c>
      <c r="G1478" t="s">
        <v>5896</v>
      </c>
      <c r="H1478">
        <v>2</v>
      </c>
      <c r="I1478">
        <v>0</v>
      </c>
      <c r="J1478">
        <v>1</v>
      </c>
      <c r="K1478" t="s">
        <v>5897</v>
      </c>
      <c r="Q1478">
        <v>99</v>
      </c>
    </row>
    <row r="1479" spans="1:17" x14ac:dyDescent="0.25">
      <c r="A1479">
        <v>4368172</v>
      </c>
      <c r="B1479" t="s">
        <v>5898</v>
      </c>
      <c r="C1479" t="e">
        <f t="shared" si="79"/>
        <v>#NAME?</v>
      </c>
      <c r="D1479" t="s">
        <v>5899</v>
      </c>
      <c r="E1479">
        <v>2</v>
      </c>
      <c r="F1479" s="1">
        <v>43201</v>
      </c>
      <c r="G1479" t="s">
        <v>5900</v>
      </c>
      <c r="H1479">
        <v>2</v>
      </c>
      <c r="I1479">
        <v>0</v>
      </c>
      <c r="J1479">
        <v>2</v>
      </c>
      <c r="K1479" t="s">
        <v>5901</v>
      </c>
      <c r="Q1479">
        <v>123</v>
      </c>
    </row>
    <row r="1480" spans="1:17" x14ac:dyDescent="0.25">
      <c r="A1480">
        <v>4368234</v>
      </c>
      <c r="B1480" t="s">
        <v>5902</v>
      </c>
      <c r="C1480" t="e">
        <f t="shared" si="79"/>
        <v>#NAME?</v>
      </c>
      <c r="D1480" t="s">
        <v>5903</v>
      </c>
      <c r="E1480">
        <v>3</v>
      </c>
      <c r="F1480" s="1">
        <v>43208</v>
      </c>
      <c r="G1480" t="s">
        <v>5904</v>
      </c>
      <c r="H1480">
        <v>1</v>
      </c>
      <c r="I1480">
        <v>0</v>
      </c>
      <c r="J1480">
        <v>1</v>
      </c>
      <c r="K1480" t="s">
        <v>5905</v>
      </c>
      <c r="Q1480">
        <v>93</v>
      </c>
    </row>
    <row r="1481" spans="1:17" x14ac:dyDescent="0.25">
      <c r="A1481">
        <v>4368196</v>
      </c>
      <c r="B1481" t="s">
        <v>5906</v>
      </c>
      <c r="C1481" t="e">
        <f t="shared" si="79"/>
        <v>#NAME?</v>
      </c>
      <c r="D1481" t="s">
        <v>5907</v>
      </c>
      <c r="E1481">
        <v>5</v>
      </c>
      <c r="F1481" s="1">
        <v>43243</v>
      </c>
      <c r="G1481" t="s">
        <v>5908</v>
      </c>
      <c r="H1481">
        <v>0</v>
      </c>
      <c r="I1481">
        <v>0</v>
      </c>
      <c r="J1481">
        <v>0</v>
      </c>
      <c r="K1481" t="s">
        <v>5909</v>
      </c>
      <c r="Q1481">
        <v>185</v>
      </c>
    </row>
    <row r="1482" spans="1:17" x14ac:dyDescent="0.25">
      <c r="A1482">
        <v>2667060</v>
      </c>
      <c r="B1482" t="s">
        <v>5910</v>
      </c>
      <c r="C1482" t="e">
        <f t="shared" ref="C1482:C1491" si="80">-S1dz92Q3RPfHomiqEeP8Q</f>
        <v>#NAME?</v>
      </c>
      <c r="D1482" t="s">
        <v>5911</v>
      </c>
      <c r="E1482">
        <v>3</v>
      </c>
      <c r="F1482" s="1">
        <v>40844</v>
      </c>
      <c r="G1482" t="s">
        <v>5912</v>
      </c>
      <c r="H1482">
        <v>0</v>
      </c>
      <c r="I1482">
        <v>0</v>
      </c>
      <c r="J1482">
        <v>0</v>
      </c>
      <c r="K1482" t="s">
        <v>5913</v>
      </c>
      <c r="Q1482">
        <v>125</v>
      </c>
    </row>
    <row r="1483" spans="1:17" x14ac:dyDescent="0.25">
      <c r="A1483">
        <v>2690028</v>
      </c>
      <c r="B1483" t="e">
        <f>-rygKgQJFh4v76kHcpMyGg</f>
        <v>#NAME?</v>
      </c>
      <c r="C1483" t="e">
        <f t="shared" si="80"/>
        <v>#NAME?</v>
      </c>
      <c r="D1483" t="s">
        <v>5914</v>
      </c>
      <c r="E1483">
        <v>3</v>
      </c>
      <c r="F1483" s="1">
        <v>40920</v>
      </c>
      <c r="G1483" t="s">
        <v>5915</v>
      </c>
      <c r="H1483">
        <v>0</v>
      </c>
      <c r="I1483">
        <v>0</v>
      </c>
      <c r="J1483">
        <v>0</v>
      </c>
      <c r="K1483" t="s">
        <v>5916</v>
      </c>
      <c r="Q1483">
        <v>81</v>
      </c>
    </row>
    <row r="1484" spans="1:17" x14ac:dyDescent="0.25">
      <c r="A1484">
        <v>2690052</v>
      </c>
      <c r="B1484" t="s">
        <v>5917</v>
      </c>
      <c r="C1484" t="e">
        <f t="shared" si="80"/>
        <v>#NAME?</v>
      </c>
      <c r="D1484" t="s">
        <v>5918</v>
      </c>
      <c r="E1484">
        <v>2</v>
      </c>
      <c r="F1484" s="1">
        <v>40920</v>
      </c>
      <c r="G1484" t="s">
        <v>5919</v>
      </c>
      <c r="H1484">
        <v>0</v>
      </c>
      <c r="I1484">
        <v>1</v>
      </c>
      <c r="J1484">
        <v>0</v>
      </c>
      <c r="K1484" t="s">
        <v>5920</v>
      </c>
      <c r="Q1484">
        <v>47</v>
      </c>
    </row>
    <row r="1485" spans="1:17" x14ac:dyDescent="0.25">
      <c r="A1485">
        <v>2667053</v>
      </c>
      <c r="B1485" t="s">
        <v>5921</v>
      </c>
      <c r="C1485" t="e">
        <f t="shared" si="80"/>
        <v>#NAME?</v>
      </c>
      <c r="D1485" t="s">
        <v>5922</v>
      </c>
      <c r="E1485">
        <v>2</v>
      </c>
      <c r="F1485" s="1">
        <v>40920</v>
      </c>
      <c r="G1485" t="s">
        <v>5923</v>
      </c>
      <c r="H1485">
        <v>1</v>
      </c>
      <c r="I1485">
        <v>0</v>
      </c>
      <c r="J1485">
        <v>0</v>
      </c>
      <c r="K1485" t="s">
        <v>5924</v>
      </c>
      <c r="Q1485">
        <v>28</v>
      </c>
    </row>
    <row r="1486" spans="1:17" x14ac:dyDescent="0.25">
      <c r="A1486">
        <v>2690036</v>
      </c>
      <c r="B1486" t="s">
        <v>5925</v>
      </c>
      <c r="C1486" t="e">
        <f t="shared" si="80"/>
        <v>#NAME?</v>
      </c>
      <c r="D1486" t="s">
        <v>5926</v>
      </c>
      <c r="E1486">
        <v>4</v>
      </c>
      <c r="F1486" s="1">
        <v>40920</v>
      </c>
      <c r="G1486" t="s">
        <v>5927</v>
      </c>
      <c r="H1486">
        <v>5</v>
      </c>
      <c r="I1486">
        <v>1</v>
      </c>
      <c r="J1486">
        <v>1</v>
      </c>
      <c r="K1486" t="s">
        <v>5928</v>
      </c>
      <c r="Q1486">
        <v>121</v>
      </c>
    </row>
    <row r="1487" spans="1:17" x14ac:dyDescent="0.25">
      <c r="A1487">
        <v>2690041</v>
      </c>
      <c r="B1487" t="s">
        <v>5929</v>
      </c>
      <c r="C1487" t="e">
        <f t="shared" si="80"/>
        <v>#NAME?</v>
      </c>
      <c r="D1487" t="s">
        <v>5930</v>
      </c>
      <c r="E1487">
        <v>1</v>
      </c>
      <c r="F1487" s="1">
        <v>40937</v>
      </c>
      <c r="G1487" t="s">
        <v>5931</v>
      </c>
      <c r="H1487">
        <v>4</v>
      </c>
      <c r="I1487">
        <v>0</v>
      </c>
      <c r="J1487">
        <v>0</v>
      </c>
      <c r="K1487" t="s">
        <v>5932</v>
      </c>
      <c r="Q1487">
        <v>169</v>
      </c>
    </row>
    <row r="1488" spans="1:17" x14ac:dyDescent="0.25">
      <c r="A1488">
        <v>2690030</v>
      </c>
      <c r="B1488" t="s">
        <v>5933</v>
      </c>
      <c r="C1488" t="e">
        <f t="shared" si="80"/>
        <v>#NAME?</v>
      </c>
      <c r="D1488" t="s">
        <v>5934</v>
      </c>
      <c r="E1488">
        <v>3</v>
      </c>
      <c r="F1488" s="1">
        <v>41377</v>
      </c>
      <c r="G1488" t="s">
        <v>5935</v>
      </c>
      <c r="H1488">
        <v>2</v>
      </c>
      <c r="I1488">
        <v>1</v>
      </c>
      <c r="J1488">
        <v>0</v>
      </c>
      <c r="K1488" t="s">
        <v>5936</v>
      </c>
      <c r="Q1488">
        <v>411</v>
      </c>
    </row>
    <row r="1489" spans="1:17" x14ac:dyDescent="0.25">
      <c r="A1489">
        <v>2690043</v>
      </c>
      <c r="B1489" t="s">
        <v>5937</v>
      </c>
      <c r="C1489" t="e">
        <f t="shared" si="80"/>
        <v>#NAME?</v>
      </c>
      <c r="D1489" t="s">
        <v>5938</v>
      </c>
      <c r="E1489">
        <v>4</v>
      </c>
      <c r="F1489" s="1">
        <v>41377</v>
      </c>
      <c r="G1489" t="s">
        <v>5939</v>
      </c>
      <c r="H1489">
        <v>2</v>
      </c>
      <c r="I1489">
        <v>0</v>
      </c>
      <c r="J1489">
        <v>1</v>
      </c>
      <c r="K1489" t="s">
        <v>5940</v>
      </c>
      <c r="Q1489">
        <v>228</v>
      </c>
    </row>
    <row r="1490" spans="1:17" x14ac:dyDescent="0.25">
      <c r="A1490">
        <v>2690060</v>
      </c>
      <c r="B1490" t="s">
        <v>5941</v>
      </c>
      <c r="C1490" t="e">
        <f t="shared" si="80"/>
        <v>#NAME?</v>
      </c>
      <c r="D1490" t="s">
        <v>5942</v>
      </c>
      <c r="E1490">
        <v>4</v>
      </c>
      <c r="F1490" s="1">
        <v>41619</v>
      </c>
      <c r="G1490" t="s">
        <v>5943</v>
      </c>
      <c r="H1490">
        <v>3</v>
      </c>
      <c r="I1490">
        <v>0</v>
      </c>
      <c r="J1490">
        <v>1</v>
      </c>
      <c r="K1490" t="s">
        <v>5944</v>
      </c>
      <c r="Q1490">
        <v>176</v>
      </c>
    </row>
    <row r="1491" spans="1:17" x14ac:dyDescent="0.25">
      <c r="A1491">
        <v>2667062</v>
      </c>
      <c r="B1491" t="s">
        <v>5945</v>
      </c>
      <c r="C1491" t="e">
        <f t="shared" si="80"/>
        <v>#NAME?</v>
      </c>
      <c r="D1491" t="s">
        <v>5946</v>
      </c>
      <c r="E1491">
        <v>5</v>
      </c>
      <c r="F1491" s="1">
        <v>41670</v>
      </c>
      <c r="G1491" t="s">
        <v>5947</v>
      </c>
      <c r="H1491">
        <v>7</v>
      </c>
      <c r="I1491">
        <v>0</v>
      </c>
      <c r="J1491">
        <v>0</v>
      </c>
      <c r="K1491" t="s">
        <v>5948</v>
      </c>
      <c r="Q1491">
        <v>91</v>
      </c>
    </row>
    <row r="1492" spans="1:17" x14ac:dyDescent="0.25">
      <c r="A1492">
        <v>4953114</v>
      </c>
      <c r="B1492" t="s">
        <v>5949</v>
      </c>
      <c r="C1492" t="e">
        <f t="shared" ref="C1492:C1501" si="81">-SQeeulHTG1KxM1LbE_Fqw</f>
        <v>#NAME?</v>
      </c>
      <c r="D1492" t="s">
        <v>5950</v>
      </c>
      <c r="E1492">
        <v>2</v>
      </c>
      <c r="F1492" s="1">
        <v>40792</v>
      </c>
      <c r="G1492" t="s">
        <v>5951</v>
      </c>
      <c r="H1492">
        <v>0</v>
      </c>
      <c r="I1492">
        <v>0</v>
      </c>
      <c r="J1492">
        <v>0</v>
      </c>
      <c r="K1492" t="s">
        <v>5952</v>
      </c>
      <c r="Q1492">
        <v>23</v>
      </c>
    </row>
    <row r="1493" spans="1:17" x14ac:dyDescent="0.25">
      <c r="A1493">
        <v>4953110</v>
      </c>
      <c r="B1493" t="s">
        <v>5953</v>
      </c>
      <c r="C1493" t="e">
        <f t="shared" si="81"/>
        <v>#NAME?</v>
      </c>
      <c r="D1493" t="s">
        <v>3239</v>
      </c>
      <c r="E1493">
        <v>1</v>
      </c>
      <c r="F1493" s="1">
        <v>40792</v>
      </c>
      <c r="G1493" t="s">
        <v>5954</v>
      </c>
      <c r="H1493">
        <v>3</v>
      </c>
      <c r="I1493">
        <v>0</v>
      </c>
      <c r="J1493">
        <v>0</v>
      </c>
      <c r="K1493" t="s">
        <v>5955</v>
      </c>
      <c r="Q1493">
        <v>178</v>
      </c>
    </row>
    <row r="1494" spans="1:17" x14ac:dyDescent="0.25">
      <c r="A1494">
        <v>4953115</v>
      </c>
      <c r="B1494" t="s">
        <v>5956</v>
      </c>
      <c r="C1494" t="e">
        <f t="shared" si="81"/>
        <v>#NAME?</v>
      </c>
      <c r="D1494" t="s">
        <v>417</v>
      </c>
      <c r="E1494">
        <v>4</v>
      </c>
      <c r="F1494" s="1">
        <v>41053</v>
      </c>
      <c r="G1494" t="s">
        <v>5957</v>
      </c>
      <c r="H1494">
        <v>1</v>
      </c>
      <c r="I1494">
        <v>0</v>
      </c>
      <c r="J1494">
        <v>0</v>
      </c>
      <c r="K1494" t="s">
        <v>5958</v>
      </c>
      <c r="Q1494">
        <v>6</v>
      </c>
    </row>
    <row r="1495" spans="1:17" x14ac:dyDescent="0.25">
      <c r="A1495">
        <v>4953111</v>
      </c>
      <c r="B1495" t="s">
        <v>5959</v>
      </c>
      <c r="C1495" t="e">
        <f t="shared" si="81"/>
        <v>#NAME?</v>
      </c>
      <c r="D1495" t="s">
        <v>5960</v>
      </c>
      <c r="E1495">
        <v>4</v>
      </c>
      <c r="F1495" s="1">
        <v>41143</v>
      </c>
      <c r="G1495" t="s">
        <v>5961</v>
      </c>
      <c r="H1495">
        <v>0</v>
      </c>
      <c r="I1495">
        <v>0</v>
      </c>
      <c r="J1495">
        <v>0</v>
      </c>
      <c r="K1495" t="s">
        <v>5962</v>
      </c>
      <c r="Q1495">
        <v>22</v>
      </c>
    </row>
    <row r="1496" spans="1:17" x14ac:dyDescent="0.25">
      <c r="A1496">
        <v>4953102</v>
      </c>
      <c r="B1496" t="s">
        <v>5963</v>
      </c>
      <c r="C1496" t="e">
        <f t="shared" si="81"/>
        <v>#NAME?</v>
      </c>
      <c r="D1496" t="s">
        <v>5964</v>
      </c>
      <c r="E1496">
        <v>5</v>
      </c>
      <c r="F1496" s="1">
        <v>41143</v>
      </c>
      <c r="G1496" t="s">
        <v>5965</v>
      </c>
      <c r="H1496">
        <v>1</v>
      </c>
      <c r="I1496">
        <v>0</v>
      </c>
      <c r="J1496">
        <v>0</v>
      </c>
      <c r="K1496" t="s">
        <v>5966</v>
      </c>
      <c r="Q1496">
        <v>39</v>
      </c>
    </row>
    <row r="1497" spans="1:17" x14ac:dyDescent="0.25">
      <c r="A1497">
        <v>4953098</v>
      </c>
      <c r="B1497" t="s">
        <v>5967</v>
      </c>
      <c r="C1497" t="e">
        <f t="shared" si="81"/>
        <v>#NAME?</v>
      </c>
      <c r="D1497" t="s">
        <v>5968</v>
      </c>
      <c r="E1497">
        <v>4</v>
      </c>
      <c r="F1497" s="1">
        <v>41144</v>
      </c>
      <c r="G1497" t="s">
        <v>5969</v>
      </c>
      <c r="H1497">
        <v>1</v>
      </c>
      <c r="I1497">
        <v>0</v>
      </c>
      <c r="J1497">
        <v>0</v>
      </c>
      <c r="K1497" t="s">
        <v>5970</v>
      </c>
      <c r="Q1497">
        <v>51</v>
      </c>
    </row>
    <row r="1498" spans="1:17" x14ac:dyDescent="0.25">
      <c r="A1498">
        <v>4953107</v>
      </c>
      <c r="B1498" t="s">
        <v>5971</v>
      </c>
      <c r="C1498" t="e">
        <f t="shared" si="81"/>
        <v>#NAME?</v>
      </c>
      <c r="D1498" t="s">
        <v>5972</v>
      </c>
      <c r="E1498">
        <v>1</v>
      </c>
      <c r="F1498" s="1">
        <v>41871</v>
      </c>
      <c r="G1498" t="s">
        <v>5973</v>
      </c>
      <c r="H1498">
        <v>0</v>
      </c>
      <c r="I1498">
        <v>0</v>
      </c>
      <c r="J1498">
        <v>0</v>
      </c>
      <c r="K1498" t="s">
        <v>5974</v>
      </c>
      <c r="Q1498">
        <v>100</v>
      </c>
    </row>
    <row r="1499" spans="1:17" x14ac:dyDescent="0.25">
      <c r="A1499">
        <v>4953118</v>
      </c>
      <c r="B1499" t="s">
        <v>5975</v>
      </c>
      <c r="C1499" t="e">
        <f t="shared" si="81"/>
        <v>#NAME?</v>
      </c>
      <c r="D1499" t="s">
        <v>5976</v>
      </c>
      <c r="E1499">
        <v>5</v>
      </c>
      <c r="F1499" s="1">
        <v>42219</v>
      </c>
      <c r="G1499" t="s">
        <v>5977</v>
      </c>
      <c r="H1499">
        <v>0</v>
      </c>
      <c r="I1499">
        <v>0</v>
      </c>
      <c r="J1499">
        <v>1</v>
      </c>
      <c r="K1499" t="s">
        <v>5978</v>
      </c>
      <c r="Q1499">
        <v>27</v>
      </c>
    </row>
    <row r="1500" spans="1:17" x14ac:dyDescent="0.25">
      <c r="A1500">
        <v>4953483</v>
      </c>
      <c r="B1500" t="s">
        <v>5979</v>
      </c>
      <c r="C1500" t="e">
        <f t="shared" si="81"/>
        <v>#NAME?</v>
      </c>
      <c r="D1500" t="s">
        <v>5980</v>
      </c>
      <c r="E1500">
        <v>1</v>
      </c>
      <c r="F1500" s="1">
        <v>42312</v>
      </c>
      <c r="G1500" t="s">
        <v>5981</v>
      </c>
      <c r="H1500">
        <v>3</v>
      </c>
      <c r="I1500">
        <v>1</v>
      </c>
      <c r="J1500">
        <v>0</v>
      </c>
      <c r="K1500" t="s">
        <v>5982</v>
      </c>
      <c r="Q1500">
        <v>138</v>
      </c>
    </row>
    <row r="1501" spans="1:17" x14ac:dyDescent="0.25">
      <c r="A1501">
        <v>4953113</v>
      </c>
      <c r="B1501" t="s">
        <v>5983</v>
      </c>
      <c r="C1501" t="e">
        <f t="shared" si="81"/>
        <v>#NAME?</v>
      </c>
      <c r="D1501" t="s">
        <v>5984</v>
      </c>
      <c r="E1501">
        <v>1</v>
      </c>
      <c r="F1501" s="1">
        <v>42448</v>
      </c>
      <c r="G1501" t="s">
        <v>5985</v>
      </c>
      <c r="H1501">
        <v>0</v>
      </c>
      <c r="I1501">
        <v>0</v>
      </c>
      <c r="J1501">
        <v>0</v>
      </c>
      <c r="K1501" t="s">
        <v>5986</v>
      </c>
      <c r="Q1501">
        <v>55</v>
      </c>
    </row>
    <row r="1502" spans="1:17" x14ac:dyDescent="0.25">
      <c r="A1502">
        <v>655197</v>
      </c>
      <c r="B1502" t="s">
        <v>5987</v>
      </c>
      <c r="C1502" t="e">
        <f t="shared" ref="C1502:C1511" si="82">-SRDTWwdGca9OKdYxA6XDg</f>
        <v>#NAME?</v>
      </c>
      <c r="D1502" t="s">
        <v>5988</v>
      </c>
      <c r="E1502">
        <v>4</v>
      </c>
      <c r="F1502" s="1">
        <v>42252</v>
      </c>
      <c r="G1502" t="s">
        <v>5989</v>
      </c>
      <c r="H1502">
        <v>2</v>
      </c>
      <c r="I1502">
        <v>0</v>
      </c>
      <c r="J1502">
        <v>0</v>
      </c>
      <c r="K1502" t="s">
        <v>5990</v>
      </c>
      <c r="Q1502">
        <v>180</v>
      </c>
    </row>
    <row r="1503" spans="1:17" x14ac:dyDescent="0.25">
      <c r="A1503">
        <v>655173</v>
      </c>
      <c r="B1503" t="s">
        <v>5991</v>
      </c>
      <c r="C1503" t="e">
        <f t="shared" si="82"/>
        <v>#NAME?</v>
      </c>
      <c r="D1503" t="s">
        <v>5992</v>
      </c>
      <c r="E1503">
        <v>4</v>
      </c>
      <c r="F1503" s="1">
        <v>42327</v>
      </c>
      <c r="G1503" t="s">
        <v>5993</v>
      </c>
      <c r="H1503">
        <v>0</v>
      </c>
      <c r="I1503">
        <v>0</v>
      </c>
      <c r="J1503">
        <v>0</v>
      </c>
      <c r="K1503" t="s">
        <v>5994</v>
      </c>
      <c r="Q1503">
        <v>33</v>
      </c>
    </row>
    <row r="1504" spans="1:17" x14ac:dyDescent="0.25">
      <c r="A1504">
        <v>655191</v>
      </c>
      <c r="B1504" t="s">
        <v>5995</v>
      </c>
      <c r="C1504" t="e">
        <f t="shared" si="82"/>
        <v>#NAME?</v>
      </c>
      <c r="D1504" t="s">
        <v>5996</v>
      </c>
      <c r="E1504">
        <v>4</v>
      </c>
      <c r="F1504" s="1">
        <v>42359</v>
      </c>
      <c r="G1504" t="s">
        <v>5997</v>
      </c>
      <c r="H1504">
        <v>0</v>
      </c>
      <c r="I1504">
        <v>0</v>
      </c>
      <c r="J1504">
        <v>0</v>
      </c>
      <c r="K1504" t="s">
        <v>5998</v>
      </c>
      <c r="Q1504">
        <v>47</v>
      </c>
    </row>
    <row r="1505" spans="1:17" x14ac:dyDescent="0.25">
      <c r="A1505">
        <v>655210</v>
      </c>
      <c r="B1505" t="e">
        <f>-pZjHvGSA_iAu2gWirh9xQ</f>
        <v>#NAME?</v>
      </c>
      <c r="C1505" t="e">
        <f t="shared" si="82"/>
        <v>#NAME?</v>
      </c>
      <c r="D1505" t="s">
        <v>5999</v>
      </c>
      <c r="E1505">
        <v>4</v>
      </c>
      <c r="F1505" s="1">
        <v>42398</v>
      </c>
      <c r="G1505" t="s">
        <v>6000</v>
      </c>
      <c r="H1505">
        <v>1</v>
      </c>
      <c r="I1505">
        <v>0</v>
      </c>
      <c r="J1505">
        <v>0</v>
      </c>
      <c r="K1505" t="s">
        <v>6001</v>
      </c>
      <c r="Q1505">
        <v>106</v>
      </c>
    </row>
    <row r="1506" spans="1:17" x14ac:dyDescent="0.25">
      <c r="A1506">
        <v>655205</v>
      </c>
      <c r="B1506" t="s">
        <v>6002</v>
      </c>
      <c r="C1506" t="e">
        <f t="shared" si="82"/>
        <v>#NAME?</v>
      </c>
      <c r="D1506" t="s">
        <v>6003</v>
      </c>
      <c r="E1506">
        <v>4</v>
      </c>
      <c r="F1506" s="1">
        <v>42401</v>
      </c>
      <c r="G1506" t="s">
        <v>6004</v>
      </c>
      <c r="H1506">
        <v>0</v>
      </c>
      <c r="I1506">
        <v>0</v>
      </c>
      <c r="J1506">
        <v>0</v>
      </c>
      <c r="K1506" t="s">
        <v>6005</v>
      </c>
      <c r="Q1506">
        <v>76</v>
      </c>
    </row>
    <row r="1507" spans="1:17" x14ac:dyDescent="0.25">
      <c r="A1507">
        <v>655182</v>
      </c>
      <c r="B1507" t="s">
        <v>6006</v>
      </c>
      <c r="C1507" t="e">
        <f t="shared" si="82"/>
        <v>#NAME?</v>
      </c>
      <c r="D1507" t="s">
        <v>6007</v>
      </c>
      <c r="E1507">
        <v>4</v>
      </c>
      <c r="F1507" s="1">
        <v>42401</v>
      </c>
      <c r="G1507" t="s">
        <v>6008</v>
      </c>
      <c r="H1507">
        <v>0</v>
      </c>
      <c r="I1507">
        <v>1</v>
      </c>
      <c r="J1507">
        <v>0</v>
      </c>
      <c r="K1507" t="s">
        <v>6009</v>
      </c>
      <c r="Q1507">
        <v>44</v>
      </c>
    </row>
    <row r="1508" spans="1:17" x14ac:dyDescent="0.25">
      <c r="A1508">
        <v>655209</v>
      </c>
      <c r="B1508" t="s">
        <v>6010</v>
      </c>
      <c r="C1508" t="e">
        <f t="shared" si="82"/>
        <v>#NAME?</v>
      </c>
      <c r="D1508" t="s">
        <v>6011</v>
      </c>
      <c r="E1508">
        <v>4</v>
      </c>
      <c r="F1508" s="1">
        <v>42410</v>
      </c>
      <c r="G1508" t="s">
        <v>6012</v>
      </c>
      <c r="H1508">
        <v>0</v>
      </c>
      <c r="I1508">
        <v>0</v>
      </c>
      <c r="J1508">
        <v>0</v>
      </c>
      <c r="K1508" t="s">
        <v>6013</v>
      </c>
      <c r="Q1508">
        <v>46</v>
      </c>
    </row>
    <row r="1509" spans="1:17" x14ac:dyDescent="0.25">
      <c r="A1509">
        <v>655198</v>
      </c>
      <c r="B1509" t="s">
        <v>6014</v>
      </c>
      <c r="C1509" t="e">
        <f t="shared" si="82"/>
        <v>#NAME?</v>
      </c>
      <c r="D1509" t="s">
        <v>6015</v>
      </c>
      <c r="E1509">
        <v>3</v>
      </c>
      <c r="F1509" s="1">
        <v>42486</v>
      </c>
      <c r="G1509" t="s">
        <v>6016</v>
      </c>
      <c r="H1509">
        <v>0</v>
      </c>
      <c r="I1509">
        <v>0</v>
      </c>
      <c r="J1509">
        <v>0</v>
      </c>
      <c r="K1509" t="s">
        <v>6017</v>
      </c>
      <c r="Q1509">
        <v>95</v>
      </c>
    </row>
    <row r="1510" spans="1:17" x14ac:dyDescent="0.25">
      <c r="A1510">
        <v>655193</v>
      </c>
      <c r="B1510" t="s">
        <v>6018</v>
      </c>
      <c r="C1510" t="e">
        <f t="shared" si="82"/>
        <v>#NAME?</v>
      </c>
      <c r="D1510" t="s">
        <v>6019</v>
      </c>
      <c r="E1510">
        <v>5</v>
      </c>
      <c r="F1510" s="1">
        <v>42686</v>
      </c>
      <c r="G1510" t="s">
        <v>6020</v>
      </c>
      <c r="H1510">
        <v>0</v>
      </c>
      <c r="I1510">
        <v>0</v>
      </c>
      <c r="J1510">
        <v>0</v>
      </c>
      <c r="K1510" t="s">
        <v>6021</v>
      </c>
      <c r="Q1510">
        <v>20</v>
      </c>
    </row>
    <row r="1511" spans="1:17" x14ac:dyDescent="0.25">
      <c r="A1511">
        <v>655200</v>
      </c>
      <c r="B1511" t="s">
        <v>6022</v>
      </c>
      <c r="C1511" t="e">
        <f t="shared" si="82"/>
        <v>#NAME?</v>
      </c>
      <c r="D1511" t="e">
        <f>-XNodvHlq9oDu-kQBwGFkg</f>
        <v>#NAME?</v>
      </c>
      <c r="E1511">
        <v>4</v>
      </c>
      <c r="F1511" s="1">
        <v>42756</v>
      </c>
      <c r="G1511" t="s">
        <v>6023</v>
      </c>
      <c r="H1511">
        <v>1</v>
      </c>
      <c r="I1511">
        <v>0</v>
      </c>
      <c r="J1511">
        <v>0</v>
      </c>
      <c r="K1511" t="s">
        <v>6024</v>
      </c>
      <c r="Q1511">
        <v>58</v>
      </c>
    </row>
    <row r="1512" spans="1:17" x14ac:dyDescent="0.25">
      <c r="A1512">
        <v>3617000</v>
      </c>
      <c r="B1512" t="s">
        <v>6025</v>
      </c>
      <c r="C1512" t="s">
        <v>6026</v>
      </c>
      <c r="D1512" t="s">
        <v>6027</v>
      </c>
      <c r="E1512">
        <v>4</v>
      </c>
      <c r="F1512" s="1">
        <v>41444</v>
      </c>
      <c r="G1512" t="s">
        <v>6028</v>
      </c>
      <c r="H1512">
        <v>2</v>
      </c>
      <c r="I1512">
        <v>0</v>
      </c>
      <c r="J1512">
        <v>1</v>
      </c>
      <c r="K1512" t="s">
        <v>6029</v>
      </c>
      <c r="Q1512">
        <v>448</v>
      </c>
    </row>
    <row r="1513" spans="1:17" x14ac:dyDescent="0.25">
      <c r="A1513">
        <v>3617001</v>
      </c>
      <c r="B1513" t="s">
        <v>6030</v>
      </c>
      <c r="C1513" t="s">
        <v>6026</v>
      </c>
      <c r="D1513" t="s">
        <v>6031</v>
      </c>
      <c r="E1513">
        <v>5</v>
      </c>
      <c r="F1513" s="1">
        <v>41454</v>
      </c>
      <c r="G1513" t="s">
        <v>6032</v>
      </c>
      <c r="H1513">
        <v>1</v>
      </c>
      <c r="I1513">
        <v>0</v>
      </c>
      <c r="J1513">
        <v>1</v>
      </c>
      <c r="K1513" t="s">
        <v>6033</v>
      </c>
      <c r="Q1513">
        <v>86</v>
      </c>
    </row>
    <row r="1514" spans="1:17" x14ac:dyDescent="0.25">
      <c r="A1514">
        <v>3618055</v>
      </c>
      <c r="B1514" t="s">
        <v>6034</v>
      </c>
      <c r="C1514" t="s">
        <v>6026</v>
      </c>
      <c r="D1514" t="s">
        <v>6035</v>
      </c>
      <c r="E1514">
        <v>4</v>
      </c>
      <c r="F1514" s="1">
        <v>41485</v>
      </c>
      <c r="G1514" t="s">
        <v>6036</v>
      </c>
      <c r="H1514">
        <v>2</v>
      </c>
      <c r="I1514">
        <v>0</v>
      </c>
      <c r="J1514">
        <v>1</v>
      </c>
      <c r="K1514" t="s">
        <v>6037</v>
      </c>
      <c r="Q1514">
        <v>68</v>
      </c>
    </row>
    <row r="1515" spans="1:17" x14ac:dyDescent="0.25">
      <c r="A1515">
        <v>3617039</v>
      </c>
      <c r="B1515" t="s">
        <v>6038</v>
      </c>
      <c r="C1515" t="s">
        <v>6026</v>
      </c>
      <c r="D1515" t="s">
        <v>6039</v>
      </c>
      <c r="E1515">
        <v>4</v>
      </c>
      <c r="F1515" s="1">
        <v>41485</v>
      </c>
      <c r="G1515" t="s">
        <v>6040</v>
      </c>
      <c r="H1515">
        <v>1</v>
      </c>
      <c r="I1515">
        <v>0</v>
      </c>
      <c r="J1515">
        <v>1</v>
      </c>
      <c r="K1515" t="s">
        <v>6041</v>
      </c>
      <c r="Q1515">
        <v>54</v>
      </c>
    </row>
    <row r="1516" spans="1:17" x14ac:dyDescent="0.25">
      <c r="A1516">
        <v>3617044</v>
      </c>
      <c r="B1516" t="s">
        <v>6042</v>
      </c>
      <c r="C1516" t="s">
        <v>6026</v>
      </c>
      <c r="D1516" t="s">
        <v>6043</v>
      </c>
      <c r="E1516">
        <v>5</v>
      </c>
      <c r="F1516" s="1">
        <v>42151</v>
      </c>
      <c r="G1516" t="s">
        <v>6044</v>
      </c>
      <c r="H1516">
        <v>1</v>
      </c>
      <c r="I1516">
        <v>0</v>
      </c>
      <c r="J1516">
        <v>1</v>
      </c>
      <c r="K1516" t="s">
        <v>6045</v>
      </c>
      <c r="Q1516">
        <v>288</v>
      </c>
    </row>
    <row r="1517" spans="1:17" x14ac:dyDescent="0.25">
      <c r="A1517">
        <v>3618038</v>
      </c>
      <c r="B1517" t="s">
        <v>6046</v>
      </c>
      <c r="C1517" t="s">
        <v>6026</v>
      </c>
      <c r="D1517" t="s">
        <v>6047</v>
      </c>
      <c r="E1517">
        <v>4</v>
      </c>
      <c r="F1517" s="1">
        <v>42155</v>
      </c>
      <c r="G1517" t="s">
        <v>6048</v>
      </c>
      <c r="H1517">
        <v>6</v>
      </c>
      <c r="I1517">
        <v>1</v>
      </c>
      <c r="J1517">
        <v>1</v>
      </c>
      <c r="K1517" t="s">
        <v>6049</v>
      </c>
      <c r="Q1517">
        <v>257</v>
      </c>
    </row>
    <row r="1518" spans="1:17" x14ac:dyDescent="0.25">
      <c r="A1518">
        <v>3617035</v>
      </c>
      <c r="B1518" t="s">
        <v>6050</v>
      </c>
      <c r="C1518" t="s">
        <v>6026</v>
      </c>
      <c r="D1518" t="s">
        <v>6051</v>
      </c>
      <c r="E1518">
        <v>2</v>
      </c>
      <c r="F1518" s="1">
        <v>42208</v>
      </c>
      <c r="G1518" t="s">
        <v>6052</v>
      </c>
      <c r="H1518">
        <v>3</v>
      </c>
      <c r="I1518">
        <v>1</v>
      </c>
      <c r="J1518">
        <v>0</v>
      </c>
      <c r="K1518" t="s">
        <v>6053</v>
      </c>
      <c r="Q1518">
        <v>417</v>
      </c>
    </row>
    <row r="1519" spans="1:17" x14ac:dyDescent="0.25">
      <c r="A1519">
        <v>3617023</v>
      </c>
      <c r="B1519" t="s">
        <v>6054</v>
      </c>
      <c r="C1519" t="s">
        <v>6026</v>
      </c>
      <c r="D1519" t="s">
        <v>6055</v>
      </c>
      <c r="E1519">
        <v>1</v>
      </c>
      <c r="F1519" s="1">
        <v>42373</v>
      </c>
      <c r="G1519" t="s">
        <v>6056</v>
      </c>
      <c r="H1519">
        <v>5</v>
      </c>
      <c r="I1519">
        <v>8</v>
      </c>
      <c r="J1519">
        <v>1</v>
      </c>
      <c r="K1519" t="s">
        <v>6057</v>
      </c>
      <c r="Q1519">
        <v>136</v>
      </c>
    </row>
    <row r="1520" spans="1:17" x14ac:dyDescent="0.25">
      <c r="A1520">
        <v>3618046</v>
      </c>
      <c r="B1520" t="s">
        <v>6058</v>
      </c>
      <c r="C1520" t="s">
        <v>6026</v>
      </c>
      <c r="D1520" t="s">
        <v>6059</v>
      </c>
      <c r="E1520">
        <v>5</v>
      </c>
      <c r="F1520" s="1">
        <v>42373</v>
      </c>
      <c r="G1520" t="s">
        <v>6060</v>
      </c>
      <c r="H1520">
        <v>1</v>
      </c>
      <c r="I1520">
        <v>0</v>
      </c>
      <c r="J1520">
        <v>1</v>
      </c>
      <c r="K1520" t="s">
        <v>6061</v>
      </c>
      <c r="Q1520">
        <v>141</v>
      </c>
    </row>
    <row r="1521" spans="1:17" x14ac:dyDescent="0.25">
      <c r="A1521">
        <v>3617013</v>
      </c>
      <c r="B1521" t="s">
        <v>6062</v>
      </c>
      <c r="C1521" t="s">
        <v>6026</v>
      </c>
      <c r="D1521" t="s">
        <v>6063</v>
      </c>
      <c r="E1521">
        <v>5</v>
      </c>
      <c r="F1521" s="1">
        <v>42564</v>
      </c>
      <c r="G1521" t="s">
        <v>6064</v>
      </c>
      <c r="H1521">
        <v>0</v>
      </c>
      <c r="I1521">
        <v>0</v>
      </c>
      <c r="J1521">
        <v>0</v>
      </c>
      <c r="K1521" t="s">
        <v>6065</v>
      </c>
      <c r="Q1521">
        <v>50</v>
      </c>
    </row>
    <row r="1522" spans="1:17" x14ac:dyDescent="0.25">
      <c r="A1522">
        <v>2845286</v>
      </c>
      <c r="B1522" t="s">
        <v>6066</v>
      </c>
      <c r="C1522" t="e">
        <f t="shared" ref="C1522:C1531" si="83">-ShdX4pDKrldKfic9rHhSQ</f>
        <v>#NAME?</v>
      </c>
      <c r="D1522" t="s">
        <v>6067</v>
      </c>
      <c r="E1522">
        <v>4</v>
      </c>
      <c r="F1522" s="1">
        <v>42671</v>
      </c>
      <c r="G1522" t="s">
        <v>6068</v>
      </c>
      <c r="H1522">
        <v>3</v>
      </c>
      <c r="I1522">
        <v>0</v>
      </c>
      <c r="J1522">
        <v>0</v>
      </c>
      <c r="K1522" t="s">
        <v>6069</v>
      </c>
      <c r="Q1522">
        <v>27</v>
      </c>
    </row>
    <row r="1523" spans="1:17" x14ac:dyDescent="0.25">
      <c r="A1523">
        <v>2845318</v>
      </c>
      <c r="B1523" t="s">
        <v>6070</v>
      </c>
      <c r="C1523" t="e">
        <f t="shared" si="83"/>
        <v>#NAME?</v>
      </c>
      <c r="D1523" t="s">
        <v>6071</v>
      </c>
      <c r="E1523">
        <v>5</v>
      </c>
      <c r="F1523" s="1">
        <v>42684</v>
      </c>
      <c r="G1523" t="s">
        <v>6072</v>
      </c>
      <c r="H1523">
        <v>0</v>
      </c>
      <c r="I1523">
        <v>0</v>
      </c>
      <c r="J1523">
        <v>0</v>
      </c>
      <c r="K1523" t="s">
        <v>6073</v>
      </c>
      <c r="Q1523">
        <v>38</v>
      </c>
    </row>
    <row r="1524" spans="1:17" x14ac:dyDescent="0.25">
      <c r="A1524">
        <v>2845305</v>
      </c>
      <c r="B1524" t="s">
        <v>6074</v>
      </c>
      <c r="C1524" t="e">
        <f t="shared" si="83"/>
        <v>#NAME?</v>
      </c>
      <c r="D1524" t="s">
        <v>6075</v>
      </c>
      <c r="E1524">
        <v>4</v>
      </c>
      <c r="F1524" s="1">
        <v>42808</v>
      </c>
      <c r="G1524" t="s">
        <v>6076</v>
      </c>
      <c r="H1524">
        <v>0</v>
      </c>
      <c r="I1524">
        <v>3</v>
      </c>
      <c r="J1524">
        <v>1</v>
      </c>
      <c r="K1524" t="s">
        <v>6077</v>
      </c>
      <c r="Q1524">
        <v>49</v>
      </c>
    </row>
    <row r="1525" spans="1:17" x14ac:dyDescent="0.25">
      <c r="A1525">
        <v>2854408</v>
      </c>
      <c r="B1525" t="s">
        <v>6078</v>
      </c>
      <c r="C1525" t="e">
        <f t="shared" si="83"/>
        <v>#NAME?</v>
      </c>
      <c r="D1525" t="s">
        <v>6079</v>
      </c>
      <c r="E1525">
        <v>4</v>
      </c>
      <c r="F1525" s="1">
        <v>42813</v>
      </c>
      <c r="G1525" t="s">
        <v>6080</v>
      </c>
      <c r="H1525">
        <v>1</v>
      </c>
      <c r="I1525">
        <v>2</v>
      </c>
      <c r="J1525">
        <v>6</v>
      </c>
      <c r="K1525" t="s">
        <v>6081</v>
      </c>
      <c r="Q1525">
        <v>64</v>
      </c>
    </row>
    <row r="1526" spans="1:17" x14ac:dyDescent="0.25">
      <c r="A1526">
        <v>2845325</v>
      </c>
      <c r="B1526" t="s">
        <v>6082</v>
      </c>
      <c r="C1526" t="e">
        <f t="shared" si="83"/>
        <v>#NAME?</v>
      </c>
      <c r="D1526" t="s">
        <v>6083</v>
      </c>
      <c r="E1526">
        <v>3</v>
      </c>
      <c r="F1526" s="1">
        <v>42813</v>
      </c>
      <c r="G1526" t="s">
        <v>6084</v>
      </c>
      <c r="H1526">
        <v>2</v>
      </c>
      <c r="I1526">
        <v>1</v>
      </c>
      <c r="J1526">
        <v>1</v>
      </c>
      <c r="K1526" t="s">
        <v>6085</v>
      </c>
      <c r="Q1526">
        <v>76</v>
      </c>
    </row>
    <row r="1527" spans="1:17" x14ac:dyDescent="0.25">
      <c r="A1527">
        <v>2845316</v>
      </c>
      <c r="B1527" t="s">
        <v>6086</v>
      </c>
      <c r="C1527" t="e">
        <f t="shared" si="83"/>
        <v>#NAME?</v>
      </c>
      <c r="D1527" t="s">
        <v>6087</v>
      </c>
      <c r="E1527">
        <v>4</v>
      </c>
      <c r="F1527" s="1">
        <v>42854</v>
      </c>
      <c r="G1527" t="s">
        <v>6088</v>
      </c>
      <c r="H1527">
        <v>1</v>
      </c>
      <c r="I1527">
        <v>0</v>
      </c>
      <c r="J1527">
        <v>1</v>
      </c>
      <c r="K1527" t="s">
        <v>6089</v>
      </c>
      <c r="Q1527">
        <v>56</v>
      </c>
    </row>
    <row r="1528" spans="1:17" x14ac:dyDescent="0.25">
      <c r="A1528">
        <v>2854410</v>
      </c>
      <c r="B1528" t="s">
        <v>6090</v>
      </c>
      <c r="C1528" t="e">
        <f t="shared" si="83"/>
        <v>#NAME?</v>
      </c>
      <c r="D1528" t="s">
        <v>1633</v>
      </c>
      <c r="E1528">
        <v>4</v>
      </c>
      <c r="F1528" s="1">
        <v>42978</v>
      </c>
      <c r="G1528" t="s">
        <v>6091</v>
      </c>
      <c r="H1528">
        <v>0</v>
      </c>
      <c r="I1528">
        <v>0</v>
      </c>
      <c r="J1528">
        <v>1</v>
      </c>
      <c r="K1528" t="s">
        <v>6092</v>
      </c>
      <c r="Q1528">
        <v>38</v>
      </c>
    </row>
    <row r="1529" spans="1:17" x14ac:dyDescent="0.25">
      <c r="A1529">
        <v>2854413</v>
      </c>
      <c r="B1529" t="s">
        <v>6093</v>
      </c>
      <c r="C1529" t="e">
        <f t="shared" si="83"/>
        <v>#NAME?</v>
      </c>
      <c r="D1529" t="s">
        <v>6094</v>
      </c>
      <c r="E1529">
        <v>3</v>
      </c>
      <c r="F1529" s="1">
        <v>42998</v>
      </c>
      <c r="G1529" t="s">
        <v>6095</v>
      </c>
      <c r="H1529">
        <v>0</v>
      </c>
      <c r="I1529">
        <v>0</v>
      </c>
      <c r="J1529">
        <v>0</v>
      </c>
      <c r="K1529" t="s">
        <v>6096</v>
      </c>
      <c r="Q1529">
        <v>155</v>
      </c>
    </row>
    <row r="1530" spans="1:17" x14ac:dyDescent="0.25">
      <c r="A1530">
        <v>2845311</v>
      </c>
      <c r="B1530" t="s">
        <v>6097</v>
      </c>
      <c r="C1530" t="e">
        <f t="shared" si="83"/>
        <v>#NAME?</v>
      </c>
      <c r="D1530" t="s">
        <v>6098</v>
      </c>
      <c r="E1530">
        <v>4</v>
      </c>
      <c r="F1530" s="1">
        <v>42998</v>
      </c>
      <c r="G1530" t="s">
        <v>6099</v>
      </c>
      <c r="H1530">
        <v>0</v>
      </c>
      <c r="I1530">
        <v>0</v>
      </c>
      <c r="J1530">
        <v>0</v>
      </c>
      <c r="K1530" t="s">
        <v>6100</v>
      </c>
      <c r="Q1530">
        <v>34</v>
      </c>
    </row>
    <row r="1531" spans="1:17" x14ac:dyDescent="0.25">
      <c r="A1531">
        <v>2845300</v>
      </c>
      <c r="B1531" t="s">
        <v>6101</v>
      </c>
      <c r="C1531" t="e">
        <f t="shared" si="83"/>
        <v>#NAME?</v>
      </c>
      <c r="D1531" t="s">
        <v>6102</v>
      </c>
      <c r="E1531">
        <v>4</v>
      </c>
      <c r="F1531" s="1">
        <v>42998</v>
      </c>
      <c r="G1531" t="s">
        <v>6103</v>
      </c>
      <c r="H1531">
        <v>1</v>
      </c>
      <c r="I1531">
        <v>0</v>
      </c>
      <c r="J1531">
        <v>1</v>
      </c>
      <c r="K1531" t="s">
        <v>6104</v>
      </c>
      <c r="Q1531">
        <v>42</v>
      </c>
    </row>
    <row r="1532" spans="1:17" x14ac:dyDescent="0.25">
      <c r="A1532">
        <v>2799547</v>
      </c>
      <c r="B1532" t="s">
        <v>6105</v>
      </c>
      <c r="C1532" t="e">
        <f t="shared" ref="C1532:C1541" si="84">-SjQXQd-IRfOdUdYYwWGOQ</f>
        <v>#NAME?</v>
      </c>
      <c r="D1532" t="s">
        <v>6106</v>
      </c>
      <c r="E1532">
        <v>5</v>
      </c>
      <c r="F1532" s="1">
        <v>42006</v>
      </c>
      <c r="G1532" t="s">
        <v>6107</v>
      </c>
      <c r="H1532">
        <v>1</v>
      </c>
      <c r="I1532">
        <v>1</v>
      </c>
      <c r="J1532">
        <v>1</v>
      </c>
      <c r="K1532" t="s">
        <v>6108</v>
      </c>
      <c r="Q1532">
        <v>51</v>
      </c>
    </row>
    <row r="1533" spans="1:17" x14ac:dyDescent="0.25">
      <c r="A1533">
        <v>2799517</v>
      </c>
      <c r="B1533" t="s">
        <v>6109</v>
      </c>
      <c r="C1533" t="e">
        <f t="shared" si="84"/>
        <v>#NAME?</v>
      </c>
      <c r="D1533" t="s">
        <v>6110</v>
      </c>
      <c r="E1533">
        <v>4</v>
      </c>
      <c r="F1533" s="1">
        <v>42136</v>
      </c>
      <c r="G1533" t="s">
        <v>6111</v>
      </c>
      <c r="H1533">
        <v>2</v>
      </c>
      <c r="I1533">
        <v>1</v>
      </c>
      <c r="J1533">
        <v>2</v>
      </c>
      <c r="K1533" t="s">
        <v>6112</v>
      </c>
      <c r="Q1533">
        <v>98</v>
      </c>
    </row>
    <row r="1534" spans="1:17" x14ac:dyDescent="0.25">
      <c r="A1534">
        <v>2821729</v>
      </c>
      <c r="B1534" t="s">
        <v>6113</v>
      </c>
      <c r="C1534" t="e">
        <f t="shared" si="84"/>
        <v>#NAME?</v>
      </c>
      <c r="D1534" t="s">
        <v>6114</v>
      </c>
      <c r="E1534">
        <v>5</v>
      </c>
      <c r="F1534" s="1">
        <v>42819</v>
      </c>
      <c r="G1534" t="s">
        <v>6115</v>
      </c>
      <c r="H1534">
        <v>2</v>
      </c>
      <c r="I1534">
        <v>0</v>
      </c>
      <c r="J1534">
        <v>0</v>
      </c>
      <c r="K1534" t="s">
        <v>6116</v>
      </c>
      <c r="Q1534">
        <v>282</v>
      </c>
    </row>
    <row r="1535" spans="1:17" x14ac:dyDescent="0.25">
      <c r="A1535">
        <v>2821662</v>
      </c>
      <c r="B1535" t="s">
        <v>6117</v>
      </c>
      <c r="C1535" t="e">
        <f t="shared" si="84"/>
        <v>#NAME?</v>
      </c>
      <c r="D1535" t="s">
        <v>6118</v>
      </c>
      <c r="E1535">
        <v>5</v>
      </c>
      <c r="F1535" s="1">
        <v>42822</v>
      </c>
      <c r="G1535" t="s">
        <v>6119</v>
      </c>
      <c r="H1535">
        <v>1</v>
      </c>
      <c r="I1535">
        <v>1</v>
      </c>
      <c r="J1535">
        <v>1</v>
      </c>
      <c r="K1535" t="s">
        <v>6120</v>
      </c>
      <c r="Q1535">
        <v>37</v>
      </c>
    </row>
    <row r="1536" spans="1:17" x14ac:dyDescent="0.25">
      <c r="A1536">
        <v>2799526</v>
      </c>
      <c r="B1536" t="s">
        <v>6121</v>
      </c>
      <c r="C1536" t="e">
        <f t="shared" si="84"/>
        <v>#NAME?</v>
      </c>
      <c r="D1536" t="s">
        <v>6122</v>
      </c>
      <c r="E1536">
        <v>1</v>
      </c>
      <c r="F1536" s="1">
        <v>42825</v>
      </c>
      <c r="G1536" t="s">
        <v>6123</v>
      </c>
      <c r="H1536">
        <v>3</v>
      </c>
      <c r="I1536">
        <v>3</v>
      </c>
      <c r="J1536">
        <v>1</v>
      </c>
      <c r="K1536" t="s">
        <v>6124</v>
      </c>
      <c r="Q1536">
        <v>258</v>
      </c>
    </row>
    <row r="1537" spans="1:17" x14ac:dyDescent="0.25">
      <c r="A1537">
        <v>2773231</v>
      </c>
      <c r="B1537" t="s">
        <v>6125</v>
      </c>
      <c r="C1537" t="e">
        <f t="shared" si="84"/>
        <v>#NAME?</v>
      </c>
      <c r="D1537" t="s">
        <v>6126</v>
      </c>
      <c r="E1537">
        <v>2</v>
      </c>
      <c r="F1537" s="1">
        <v>42847</v>
      </c>
      <c r="G1537" t="s">
        <v>6127</v>
      </c>
      <c r="H1537">
        <v>1</v>
      </c>
      <c r="I1537">
        <v>0</v>
      </c>
      <c r="J1537">
        <v>0</v>
      </c>
      <c r="K1537" t="s">
        <v>6128</v>
      </c>
      <c r="Q1537">
        <v>110</v>
      </c>
    </row>
    <row r="1538" spans="1:17" x14ac:dyDescent="0.25">
      <c r="A1538">
        <v>2821667</v>
      </c>
      <c r="B1538" t="s">
        <v>6129</v>
      </c>
      <c r="C1538" t="e">
        <f t="shared" si="84"/>
        <v>#NAME?</v>
      </c>
      <c r="D1538" t="s">
        <v>6130</v>
      </c>
      <c r="E1538">
        <v>4</v>
      </c>
      <c r="F1538" s="1">
        <v>42998</v>
      </c>
      <c r="G1538" t="s">
        <v>6131</v>
      </c>
      <c r="H1538">
        <v>4</v>
      </c>
      <c r="I1538">
        <v>2</v>
      </c>
      <c r="J1538">
        <v>2</v>
      </c>
      <c r="K1538" t="s">
        <v>6132</v>
      </c>
      <c r="Q1538">
        <v>108</v>
      </c>
    </row>
    <row r="1539" spans="1:17" x14ac:dyDescent="0.25">
      <c r="A1539">
        <v>2773182</v>
      </c>
      <c r="B1539" t="s">
        <v>6133</v>
      </c>
      <c r="C1539" t="e">
        <f t="shared" si="84"/>
        <v>#NAME?</v>
      </c>
      <c r="D1539" t="s">
        <v>6134</v>
      </c>
      <c r="E1539">
        <v>4</v>
      </c>
      <c r="F1539" s="1">
        <v>43036</v>
      </c>
      <c r="G1539" t="s">
        <v>6135</v>
      </c>
      <c r="H1539">
        <v>2</v>
      </c>
      <c r="I1539">
        <v>1</v>
      </c>
      <c r="J1539">
        <v>1</v>
      </c>
      <c r="K1539" t="s">
        <v>6136</v>
      </c>
      <c r="Q1539">
        <v>101</v>
      </c>
    </row>
    <row r="1540" spans="1:17" x14ac:dyDescent="0.25">
      <c r="A1540">
        <v>2799543</v>
      </c>
      <c r="B1540" t="s">
        <v>6137</v>
      </c>
      <c r="C1540" t="e">
        <f t="shared" si="84"/>
        <v>#NAME?</v>
      </c>
      <c r="D1540" t="s">
        <v>6138</v>
      </c>
      <c r="E1540">
        <v>4</v>
      </c>
      <c r="F1540" s="1">
        <v>43056</v>
      </c>
      <c r="G1540" t="s">
        <v>6139</v>
      </c>
      <c r="H1540">
        <v>4</v>
      </c>
      <c r="I1540">
        <v>2</v>
      </c>
      <c r="J1540">
        <v>2</v>
      </c>
      <c r="K1540" t="s">
        <v>6140</v>
      </c>
      <c r="Q1540">
        <v>193</v>
      </c>
    </row>
    <row r="1541" spans="1:17" x14ac:dyDescent="0.25">
      <c r="A1541">
        <v>2773179</v>
      </c>
      <c r="B1541" t="s">
        <v>6141</v>
      </c>
      <c r="C1541" t="e">
        <f t="shared" si="84"/>
        <v>#NAME?</v>
      </c>
      <c r="D1541" t="s">
        <v>6142</v>
      </c>
      <c r="E1541">
        <v>3</v>
      </c>
      <c r="F1541" s="1">
        <v>43061</v>
      </c>
      <c r="G1541" t="s">
        <v>6143</v>
      </c>
      <c r="H1541">
        <v>1</v>
      </c>
      <c r="I1541">
        <v>1</v>
      </c>
      <c r="J1541">
        <v>1</v>
      </c>
      <c r="K1541" t="s">
        <v>6144</v>
      </c>
      <c r="Q1541">
        <v>120</v>
      </c>
    </row>
    <row r="1542" spans="1:17" x14ac:dyDescent="0.25">
      <c r="A1542">
        <v>1723851</v>
      </c>
      <c r="B1542" t="s">
        <v>6145</v>
      </c>
      <c r="C1542" t="e">
        <f t="shared" ref="C1542:C1551" si="85">-SpxqMoZJjCQ80f2_T4UnA</f>
        <v>#NAME?</v>
      </c>
      <c r="D1542" t="s">
        <v>6146</v>
      </c>
      <c r="E1542">
        <v>2</v>
      </c>
      <c r="F1542" s="1">
        <v>42360</v>
      </c>
      <c r="G1542" t="s">
        <v>6147</v>
      </c>
      <c r="H1542">
        <v>0</v>
      </c>
      <c r="I1542">
        <v>0</v>
      </c>
      <c r="J1542">
        <v>0</v>
      </c>
      <c r="K1542" t="s">
        <v>6148</v>
      </c>
      <c r="Q1542">
        <v>20</v>
      </c>
    </row>
    <row r="1543" spans="1:17" x14ac:dyDescent="0.25">
      <c r="A1543">
        <v>1699084</v>
      </c>
      <c r="B1543" t="s">
        <v>6149</v>
      </c>
      <c r="C1543" t="e">
        <f t="shared" si="85"/>
        <v>#NAME?</v>
      </c>
      <c r="D1543" t="s">
        <v>6150</v>
      </c>
      <c r="E1543">
        <v>5</v>
      </c>
      <c r="F1543" s="1">
        <v>42680</v>
      </c>
      <c r="G1543" t="s">
        <v>6151</v>
      </c>
      <c r="H1543">
        <v>0</v>
      </c>
      <c r="I1543">
        <v>0</v>
      </c>
      <c r="J1543">
        <v>0</v>
      </c>
      <c r="K1543" t="s">
        <v>6152</v>
      </c>
      <c r="Q1543">
        <v>24</v>
      </c>
    </row>
    <row r="1544" spans="1:17" x14ac:dyDescent="0.25">
      <c r="A1544">
        <v>1723854</v>
      </c>
      <c r="B1544" t="s">
        <v>6153</v>
      </c>
      <c r="C1544" t="e">
        <f t="shared" si="85"/>
        <v>#NAME?</v>
      </c>
      <c r="D1544" t="s">
        <v>2891</v>
      </c>
      <c r="E1544">
        <v>4</v>
      </c>
      <c r="F1544" s="1">
        <v>42742</v>
      </c>
      <c r="G1544" t="s">
        <v>6154</v>
      </c>
      <c r="H1544">
        <v>0</v>
      </c>
      <c r="I1544">
        <v>0</v>
      </c>
      <c r="J1544">
        <v>0</v>
      </c>
      <c r="K1544" t="s">
        <v>6155</v>
      </c>
      <c r="Q1544">
        <v>28</v>
      </c>
    </row>
    <row r="1545" spans="1:17" x14ac:dyDescent="0.25">
      <c r="A1545">
        <v>1699091</v>
      </c>
      <c r="B1545" t="s">
        <v>6156</v>
      </c>
      <c r="C1545" t="e">
        <f t="shared" si="85"/>
        <v>#NAME?</v>
      </c>
      <c r="D1545" t="s">
        <v>6157</v>
      </c>
      <c r="E1545">
        <v>5</v>
      </c>
      <c r="F1545" s="1">
        <v>42749</v>
      </c>
      <c r="G1545" t="s">
        <v>6158</v>
      </c>
      <c r="H1545">
        <v>0</v>
      </c>
      <c r="I1545">
        <v>0</v>
      </c>
      <c r="J1545">
        <v>0</v>
      </c>
      <c r="K1545" t="s">
        <v>6159</v>
      </c>
      <c r="Q1545">
        <v>51</v>
      </c>
    </row>
    <row r="1546" spans="1:17" x14ac:dyDescent="0.25">
      <c r="A1546">
        <v>1699082</v>
      </c>
      <c r="B1546" t="s">
        <v>6160</v>
      </c>
      <c r="C1546" t="e">
        <f t="shared" si="85"/>
        <v>#NAME?</v>
      </c>
      <c r="D1546" t="s">
        <v>6161</v>
      </c>
      <c r="E1546">
        <v>5</v>
      </c>
      <c r="F1546" s="1">
        <v>42863</v>
      </c>
      <c r="G1546" t="s">
        <v>6162</v>
      </c>
      <c r="H1546">
        <v>1</v>
      </c>
      <c r="I1546">
        <v>0</v>
      </c>
      <c r="J1546">
        <v>0</v>
      </c>
      <c r="K1546" t="s">
        <v>6163</v>
      </c>
      <c r="Q1546">
        <v>36</v>
      </c>
    </row>
    <row r="1547" spans="1:17" x14ac:dyDescent="0.25">
      <c r="A1547">
        <v>1699092</v>
      </c>
      <c r="B1547" t="s">
        <v>6164</v>
      </c>
      <c r="C1547" t="e">
        <f t="shared" si="85"/>
        <v>#NAME?</v>
      </c>
      <c r="D1547" t="s">
        <v>6165</v>
      </c>
      <c r="E1547">
        <v>5</v>
      </c>
      <c r="F1547" s="1">
        <v>42904</v>
      </c>
      <c r="G1547" t="s">
        <v>6166</v>
      </c>
      <c r="H1547">
        <v>0</v>
      </c>
      <c r="I1547">
        <v>0</v>
      </c>
      <c r="J1547">
        <v>0</v>
      </c>
      <c r="K1547" t="s">
        <v>6167</v>
      </c>
      <c r="Q1547">
        <v>70</v>
      </c>
    </row>
    <row r="1548" spans="1:17" x14ac:dyDescent="0.25">
      <c r="A1548">
        <v>1723845</v>
      </c>
      <c r="B1548" t="s">
        <v>6168</v>
      </c>
      <c r="C1548" t="e">
        <f t="shared" si="85"/>
        <v>#NAME?</v>
      </c>
      <c r="D1548" t="s">
        <v>6169</v>
      </c>
      <c r="E1548">
        <v>5</v>
      </c>
      <c r="F1548" s="1">
        <v>42951</v>
      </c>
      <c r="G1548" t="s">
        <v>6170</v>
      </c>
      <c r="H1548">
        <v>3</v>
      </c>
      <c r="I1548">
        <v>0</v>
      </c>
      <c r="J1548">
        <v>0</v>
      </c>
      <c r="K1548" t="s">
        <v>6171</v>
      </c>
      <c r="Q1548">
        <v>28</v>
      </c>
    </row>
    <row r="1549" spans="1:17" x14ac:dyDescent="0.25">
      <c r="A1549">
        <v>1699089</v>
      </c>
      <c r="B1549" t="s">
        <v>6172</v>
      </c>
      <c r="C1549" t="e">
        <f t="shared" si="85"/>
        <v>#NAME?</v>
      </c>
      <c r="D1549" t="s">
        <v>6173</v>
      </c>
      <c r="E1549">
        <v>5</v>
      </c>
      <c r="F1549" s="1">
        <v>43090</v>
      </c>
      <c r="G1549" t="s">
        <v>6174</v>
      </c>
      <c r="H1549">
        <v>0</v>
      </c>
      <c r="I1549">
        <v>0</v>
      </c>
      <c r="J1549">
        <v>0</v>
      </c>
      <c r="K1549" t="s">
        <v>6175</v>
      </c>
      <c r="Q1549">
        <v>38</v>
      </c>
    </row>
    <row r="1550" spans="1:17" x14ac:dyDescent="0.25">
      <c r="A1550">
        <v>1723853</v>
      </c>
      <c r="B1550" t="s">
        <v>6176</v>
      </c>
      <c r="C1550" t="e">
        <f t="shared" si="85"/>
        <v>#NAME?</v>
      </c>
      <c r="D1550" t="s">
        <v>6177</v>
      </c>
      <c r="E1550">
        <v>5</v>
      </c>
      <c r="F1550" s="1">
        <v>43141</v>
      </c>
      <c r="G1550" t="s">
        <v>6178</v>
      </c>
      <c r="H1550">
        <v>0</v>
      </c>
      <c r="I1550">
        <v>0</v>
      </c>
      <c r="J1550">
        <v>0</v>
      </c>
      <c r="K1550" t="s">
        <v>6179</v>
      </c>
      <c r="Q1550">
        <v>64</v>
      </c>
    </row>
    <row r="1551" spans="1:17" x14ac:dyDescent="0.25">
      <c r="A1551">
        <v>1723849</v>
      </c>
      <c r="B1551" t="s">
        <v>6180</v>
      </c>
      <c r="C1551" t="e">
        <f t="shared" si="85"/>
        <v>#NAME?</v>
      </c>
      <c r="D1551" t="s">
        <v>6181</v>
      </c>
      <c r="E1551">
        <v>5</v>
      </c>
      <c r="F1551" s="1">
        <v>43244</v>
      </c>
      <c r="G1551" t="s">
        <v>6182</v>
      </c>
      <c r="H1551">
        <v>0</v>
      </c>
      <c r="I1551">
        <v>0</v>
      </c>
      <c r="J1551">
        <v>0</v>
      </c>
      <c r="K1551" t="s">
        <v>6183</v>
      </c>
      <c r="Q1551">
        <v>21</v>
      </c>
    </row>
    <row r="1552" spans="1:17" x14ac:dyDescent="0.25">
      <c r="A1552">
        <v>1529620</v>
      </c>
      <c r="B1552" t="s">
        <v>6184</v>
      </c>
      <c r="C1552" t="e">
        <f t="shared" ref="C1552:C1561" si="86">-TMDrC66dvClx5Z7Hdzrfw</f>
        <v>#NAME?</v>
      </c>
      <c r="D1552" t="s">
        <v>6185</v>
      </c>
      <c r="E1552">
        <v>2</v>
      </c>
      <c r="F1552" s="1">
        <v>40754</v>
      </c>
      <c r="G1552" t="s">
        <v>6186</v>
      </c>
      <c r="H1552">
        <v>0</v>
      </c>
      <c r="I1552">
        <v>1</v>
      </c>
      <c r="J1552">
        <v>0</v>
      </c>
      <c r="K1552" t="s">
        <v>6187</v>
      </c>
      <c r="Q1552">
        <v>74</v>
      </c>
    </row>
    <row r="1553" spans="1:17" x14ac:dyDescent="0.25">
      <c r="A1553">
        <v>1529618</v>
      </c>
      <c r="B1553" t="s">
        <v>6188</v>
      </c>
      <c r="C1553" t="e">
        <f t="shared" si="86"/>
        <v>#NAME?</v>
      </c>
      <c r="D1553" t="s">
        <v>6189</v>
      </c>
      <c r="E1553">
        <v>4</v>
      </c>
      <c r="F1553" s="1">
        <v>40754</v>
      </c>
      <c r="G1553" t="s">
        <v>6190</v>
      </c>
      <c r="H1553">
        <v>0</v>
      </c>
      <c r="I1553">
        <v>0</v>
      </c>
      <c r="J1553">
        <v>0</v>
      </c>
      <c r="K1553" t="s">
        <v>6191</v>
      </c>
      <c r="Q1553">
        <v>47</v>
      </c>
    </row>
    <row r="1554" spans="1:17" x14ac:dyDescent="0.25">
      <c r="A1554">
        <v>1529625</v>
      </c>
      <c r="B1554" t="s">
        <v>6192</v>
      </c>
      <c r="C1554" t="e">
        <f t="shared" si="86"/>
        <v>#NAME?</v>
      </c>
      <c r="D1554" t="s">
        <v>6193</v>
      </c>
      <c r="E1554">
        <v>4</v>
      </c>
      <c r="F1554" s="1">
        <v>41319</v>
      </c>
      <c r="G1554" t="s">
        <v>6194</v>
      </c>
      <c r="H1554">
        <v>0</v>
      </c>
      <c r="I1554">
        <v>0</v>
      </c>
      <c r="J1554">
        <v>0</v>
      </c>
      <c r="K1554" t="s">
        <v>6195</v>
      </c>
      <c r="Q1554">
        <v>84</v>
      </c>
    </row>
    <row r="1555" spans="1:17" x14ac:dyDescent="0.25">
      <c r="A1555">
        <v>1529628</v>
      </c>
      <c r="B1555" t="s">
        <v>6196</v>
      </c>
      <c r="C1555" t="e">
        <f t="shared" si="86"/>
        <v>#NAME?</v>
      </c>
      <c r="D1555" t="s">
        <v>6197</v>
      </c>
      <c r="E1555">
        <v>2</v>
      </c>
      <c r="F1555" s="1">
        <v>41361</v>
      </c>
      <c r="G1555" t="s">
        <v>6198</v>
      </c>
      <c r="H1555">
        <v>0</v>
      </c>
      <c r="I1555">
        <v>0</v>
      </c>
      <c r="J1555">
        <v>0</v>
      </c>
      <c r="K1555" t="s">
        <v>6199</v>
      </c>
      <c r="Q1555">
        <v>103</v>
      </c>
    </row>
    <row r="1556" spans="1:17" x14ac:dyDescent="0.25">
      <c r="A1556">
        <v>1529624</v>
      </c>
      <c r="B1556" t="s">
        <v>6200</v>
      </c>
      <c r="C1556" t="e">
        <f t="shared" si="86"/>
        <v>#NAME?</v>
      </c>
      <c r="D1556" t="s">
        <v>6201</v>
      </c>
      <c r="E1556">
        <v>5</v>
      </c>
      <c r="F1556" s="1">
        <v>41526</v>
      </c>
      <c r="G1556" t="s">
        <v>6202</v>
      </c>
      <c r="H1556">
        <v>0</v>
      </c>
      <c r="I1556">
        <v>0</v>
      </c>
      <c r="J1556">
        <v>0</v>
      </c>
      <c r="K1556" t="s">
        <v>6203</v>
      </c>
      <c r="Q1556">
        <v>148</v>
      </c>
    </row>
    <row r="1557" spans="1:17" x14ac:dyDescent="0.25">
      <c r="A1557">
        <v>1529634</v>
      </c>
      <c r="B1557" t="s">
        <v>6204</v>
      </c>
      <c r="C1557" t="e">
        <f t="shared" si="86"/>
        <v>#NAME?</v>
      </c>
      <c r="D1557" t="s">
        <v>6205</v>
      </c>
      <c r="E1557">
        <v>4</v>
      </c>
      <c r="F1557" s="1">
        <v>41527</v>
      </c>
      <c r="G1557" t="s">
        <v>6206</v>
      </c>
      <c r="H1557">
        <v>0</v>
      </c>
      <c r="I1557">
        <v>0</v>
      </c>
      <c r="J1557">
        <v>0</v>
      </c>
      <c r="K1557" t="s">
        <v>6207</v>
      </c>
      <c r="Q1557">
        <v>76</v>
      </c>
    </row>
    <row r="1558" spans="1:17" x14ac:dyDescent="0.25">
      <c r="A1558">
        <v>1529614</v>
      </c>
      <c r="B1558" t="s">
        <v>6208</v>
      </c>
      <c r="C1558" t="e">
        <f t="shared" si="86"/>
        <v>#NAME?</v>
      </c>
      <c r="D1558" t="s">
        <v>6209</v>
      </c>
      <c r="E1558">
        <v>1</v>
      </c>
      <c r="F1558" s="1">
        <v>41992</v>
      </c>
      <c r="G1558" t="s">
        <v>6210</v>
      </c>
      <c r="H1558">
        <v>0</v>
      </c>
      <c r="I1558">
        <v>0</v>
      </c>
      <c r="J1558">
        <v>0</v>
      </c>
      <c r="K1558" t="s">
        <v>6211</v>
      </c>
      <c r="Q1558">
        <v>203</v>
      </c>
    </row>
    <row r="1559" spans="1:17" x14ac:dyDescent="0.25">
      <c r="A1559">
        <v>1529604</v>
      </c>
      <c r="B1559" t="s">
        <v>6212</v>
      </c>
      <c r="C1559" t="e">
        <f t="shared" si="86"/>
        <v>#NAME?</v>
      </c>
      <c r="D1559" t="s">
        <v>6213</v>
      </c>
      <c r="E1559">
        <v>2</v>
      </c>
      <c r="F1559" s="1">
        <v>42119</v>
      </c>
      <c r="G1559" t="s">
        <v>6214</v>
      </c>
      <c r="H1559">
        <v>0</v>
      </c>
      <c r="I1559">
        <v>0</v>
      </c>
      <c r="J1559">
        <v>0</v>
      </c>
      <c r="K1559" t="s">
        <v>6215</v>
      </c>
      <c r="Q1559">
        <v>226</v>
      </c>
    </row>
    <row r="1560" spans="1:17" x14ac:dyDescent="0.25">
      <c r="A1560">
        <v>1529610</v>
      </c>
      <c r="B1560" t="s">
        <v>6216</v>
      </c>
      <c r="C1560" t="e">
        <f t="shared" si="86"/>
        <v>#NAME?</v>
      </c>
      <c r="D1560" t="s">
        <v>1350</v>
      </c>
      <c r="E1560">
        <v>1</v>
      </c>
      <c r="F1560" s="1">
        <v>42200</v>
      </c>
      <c r="G1560" t="s">
        <v>6217</v>
      </c>
      <c r="H1560">
        <v>0</v>
      </c>
      <c r="I1560">
        <v>3</v>
      </c>
      <c r="J1560">
        <v>1</v>
      </c>
      <c r="K1560" t="s">
        <v>6218</v>
      </c>
      <c r="Q1560">
        <v>181</v>
      </c>
    </row>
    <row r="1561" spans="1:17" x14ac:dyDescent="0.25">
      <c r="A1561">
        <v>1529613</v>
      </c>
      <c r="B1561" t="s">
        <v>6219</v>
      </c>
      <c r="C1561" t="e">
        <f t="shared" si="86"/>
        <v>#NAME?</v>
      </c>
      <c r="D1561" t="s">
        <v>6220</v>
      </c>
      <c r="E1561">
        <v>5</v>
      </c>
      <c r="F1561" s="1">
        <v>42310</v>
      </c>
      <c r="G1561" t="s">
        <v>6221</v>
      </c>
      <c r="H1561">
        <v>0</v>
      </c>
      <c r="I1561">
        <v>0</v>
      </c>
      <c r="J1561">
        <v>0</v>
      </c>
      <c r="K1561" t="s">
        <v>6222</v>
      </c>
      <c r="Q1561">
        <v>148</v>
      </c>
    </row>
    <row r="1562" spans="1:17" x14ac:dyDescent="0.25">
      <c r="A1562">
        <v>1198622</v>
      </c>
      <c r="B1562" t="s">
        <v>6223</v>
      </c>
      <c r="C1562" t="s">
        <v>6224</v>
      </c>
      <c r="D1562" t="s">
        <v>6225</v>
      </c>
      <c r="E1562">
        <v>4</v>
      </c>
      <c r="F1562" s="1">
        <v>40591</v>
      </c>
      <c r="G1562" t="s">
        <v>6226</v>
      </c>
      <c r="H1562">
        <v>1</v>
      </c>
      <c r="I1562">
        <v>0</v>
      </c>
      <c r="J1562">
        <v>0</v>
      </c>
      <c r="K1562" t="s">
        <v>6227</v>
      </c>
      <c r="Q1562">
        <v>116</v>
      </c>
    </row>
    <row r="1563" spans="1:17" x14ac:dyDescent="0.25">
      <c r="A1563">
        <v>1198625</v>
      </c>
      <c r="B1563" t="s">
        <v>6228</v>
      </c>
      <c r="C1563" t="s">
        <v>6224</v>
      </c>
      <c r="D1563" t="s">
        <v>6229</v>
      </c>
      <c r="E1563">
        <v>5</v>
      </c>
      <c r="F1563" s="1">
        <v>40599</v>
      </c>
      <c r="G1563" t="s">
        <v>6230</v>
      </c>
      <c r="H1563">
        <v>2</v>
      </c>
      <c r="I1563">
        <v>0</v>
      </c>
      <c r="J1563">
        <v>0</v>
      </c>
      <c r="K1563" t="s">
        <v>6231</v>
      </c>
      <c r="Q1563">
        <v>191</v>
      </c>
    </row>
    <row r="1564" spans="1:17" x14ac:dyDescent="0.25">
      <c r="A1564">
        <v>1198599</v>
      </c>
      <c r="B1564" t="s">
        <v>6232</v>
      </c>
      <c r="C1564" t="s">
        <v>6224</v>
      </c>
      <c r="D1564" t="s">
        <v>6233</v>
      </c>
      <c r="E1564">
        <v>2</v>
      </c>
      <c r="F1564" s="1">
        <v>40599</v>
      </c>
      <c r="G1564" t="s">
        <v>6234</v>
      </c>
      <c r="H1564">
        <v>1</v>
      </c>
      <c r="I1564">
        <v>0</v>
      </c>
      <c r="J1564">
        <v>0</v>
      </c>
      <c r="K1564" t="s">
        <v>6235</v>
      </c>
      <c r="Q1564">
        <v>193</v>
      </c>
    </row>
    <row r="1565" spans="1:17" x14ac:dyDescent="0.25">
      <c r="A1565">
        <v>1198630</v>
      </c>
      <c r="B1565" t="s">
        <v>6236</v>
      </c>
      <c r="C1565" t="s">
        <v>6224</v>
      </c>
      <c r="D1565" t="s">
        <v>6237</v>
      </c>
      <c r="E1565">
        <v>5</v>
      </c>
      <c r="F1565" s="1">
        <v>40609</v>
      </c>
      <c r="G1565" t="s">
        <v>6238</v>
      </c>
      <c r="H1565">
        <v>0</v>
      </c>
      <c r="I1565">
        <v>0</v>
      </c>
      <c r="J1565">
        <v>0</v>
      </c>
      <c r="K1565" t="s">
        <v>6239</v>
      </c>
      <c r="Q1565">
        <v>36</v>
      </c>
    </row>
    <row r="1566" spans="1:17" x14ac:dyDescent="0.25">
      <c r="A1566">
        <v>1198612</v>
      </c>
      <c r="B1566" t="s">
        <v>6240</v>
      </c>
      <c r="C1566" t="s">
        <v>6224</v>
      </c>
      <c r="D1566" t="s">
        <v>3239</v>
      </c>
      <c r="E1566">
        <v>4</v>
      </c>
      <c r="F1566" s="1">
        <v>40609</v>
      </c>
      <c r="G1566" t="s">
        <v>6241</v>
      </c>
      <c r="H1566">
        <v>2</v>
      </c>
      <c r="I1566">
        <v>1</v>
      </c>
      <c r="J1566">
        <v>1</v>
      </c>
      <c r="K1566" t="s">
        <v>6242</v>
      </c>
      <c r="Q1566">
        <v>429</v>
      </c>
    </row>
    <row r="1567" spans="1:17" x14ac:dyDescent="0.25">
      <c r="A1567">
        <v>1198604</v>
      </c>
      <c r="B1567" t="s">
        <v>6243</v>
      </c>
      <c r="C1567" t="s">
        <v>6224</v>
      </c>
      <c r="D1567" t="s">
        <v>6244</v>
      </c>
      <c r="E1567">
        <v>3</v>
      </c>
      <c r="F1567" s="1">
        <v>40609</v>
      </c>
      <c r="G1567" t="s">
        <v>6245</v>
      </c>
      <c r="H1567">
        <v>1</v>
      </c>
      <c r="I1567">
        <v>0</v>
      </c>
      <c r="J1567">
        <v>0</v>
      </c>
      <c r="K1567" t="s">
        <v>6246</v>
      </c>
      <c r="Q1567">
        <v>79</v>
      </c>
    </row>
    <row r="1568" spans="1:17" x14ac:dyDescent="0.25">
      <c r="A1568">
        <v>1207126</v>
      </c>
      <c r="B1568" t="s">
        <v>6247</v>
      </c>
      <c r="C1568" t="s">
        <v>6224</v>
      </c>
      <c r="D1568" t="s">
        <v>6248</v>
      </c>
      <c r="E1568">
        <v>3</v>
      </c>
      <c r="F1568" s="1">
        <v>40610</v>
      </c>
      <c r="G1568" t="s">
        <v>6249</v>
      </c>
      <c r="H1568">
        <v>0</v>
      </c>
      <c r="I1568">
        <v>0</v>
      </c>
      <c r="J1568">
        <v>0</v>
      </c>
      <c r="K1568" t="s">
        <v>6250</v>
      </c>
      <c r="Q1568">
        <v>108</v>
      </c>
    </row>
    <row r="1569" spans="1:17" x14ac:dyDescent="0.25">
      <c r="A1569">
        <v>1198621</v>
      </c>
      <c r="B1569" t="s">
        <v>6251</v>
      </c>
      <c r="C1569" t="s">
        <v>6224</v>
      </c>
      <c r="D1569" t="s">
        <v>6252</v>
      </c>
      <c r="E1569">
        <v>5</v>
      </c>
      <c r="F1569" s="1">
        <v>41369</v>
      </c>
      <c r="G1569" t="s">
        <v>6253</v>
      </c>
      <c r="H1569">
        <v>1</v>
      </c>
      <c r="I1569">
        <v>0</v>
      </c>
      <c r="J1569">
        <v>2</v>
      </c>
      <c r="K1569" t="s">
        <v>6254</v>
      </c>
      <c r="Q1569">
        <v>190</v>
      </c>
    </row>
    <row r="1570" spans="1:17" x14ac:dyDescent="0.25">
      <c r="A1570">
        <v>1207115</v>
      </c>
      <c r="B1570" t="s">
        <v>6255</v>
      </c>
      <c r="C1570" t="s">
        <v>6224</v>
      </c>
      <c r="D1570" t="s">
        <v>6256</v>
      </c>
      <c r="E1570">
        <v>1</v>
      </c>
      <c r="F1570" s="1">
        <v>42576</v>
      </c>
      <c r="G1570" t="s">
        <v>6257</v>
      </c>
      <c r="H1570">
        <v>2</v>
      </c>
      <c r="I1570">
        <v>1</v>
      </c>
      <c r="J1570">
        <v>0</v>
      </c>
      <c r="K1570" t="s">
        <v>6258</v>
      </c>
      <c r="Q1570">
        <v>113</v>
      </c>
    </row>
    <row r="1571" spans="1:17" x14ac:dyDescent="0.25">
      <c r="A1571">
        <v>1198635</v>
      </c>
      <c r="B1571" t="s">
        <v>6259</v>
      </c>
      <c r="C1571" t="s">
        <v>6224</v>
      </c>
      <c r="D1571" t="s">
        <v>6260</v>
      </c>
      <c r="E1571">
        <v>3</v>
      </c>
      <c r="F1571" s="1">
        <v>42718</v>
      </c>
      <c r="G1571" t="s">
        <v>6261</v>
      </c>
      <c r="H1571">
        <v>0</v>
      </c>
      <c r="I1571">
        <v>0</v>
      </c>
      <c r="J1571">
        <v>0</v>
      </c>
      <c r="K1571" t="s">
        <v>6262</v>
      </c>
      <c r="Q1571">
        <v>277</v>
      </c>
    </row>
    <row r="1572" spans="1:17" x14ac:dyDescent="0.25">
      <c r="A1572">
        <v>2969212</v>
      </c>
      <c r="B1572" t="s">
        <v>6263</v>
      </c>
      <c r="C1572" t="e">
        <f t="shared" ref="C1572:C1581" si="87">-TcpJGnTtn_KBM8QZ8I8ZA</f>
        <v>#NAME?</v>
      </c>
      <c r="D1572" t="s">
        <v>6264</v>
      </c>
      <c r="E1572">
        <v>1</v>
      </c>
      <c r="F1572" s="1">
        <v>41706</v>
      </c>
      <c r="G1572" t="s">
        <v>6265</v>
      </c>
      <c r="H1572">
        <v>0</v>
      </c>
      <c r="I1572">
        <v>1</v>
      </c>
      <c r="J1572">
        <v>0</v>
      </c>
      <c r="K1572" t="s">
        <v>6266</v>
      </c>
      <c r="Q1572">
        <v>64</v>
      </c>
    </row>
    <row r="1573" spans="1:17" x14ac:dyDescent="0.25">
      <c r="A1573">
        <v>2969223</v>
      </c>
      <c r="B1573" t="s">
        <v>6267</v>
      </c>
      <c r="C1573" t="e">
        <f t="shared" si="87"/>
        <v>#NAME?</v>
      </c>
      <c r="D1573" t="s">
        <v>6268</v>
      </c>
      <c r="E1573">
        <v>3</v>
      </c>
      <c r="F1573" s="1">
        <v>41739</v>
      </c>
      <c r="G1573" t="s">
        <v>6269</v>
      </c>
      <c r="H1573">
        <v>0</v>
      </c>
      <c r="I1573">
        <v>0</v>
      </c>
      <c r="J1573">
        <v>0</v>
      </c>
      <c r="K1573" t="s">
        <v>6270</v>
      </c>
      <c r="Q1573">
        <v>124</v>
      </c>
    </row>
    <row r="1574" spans="1:17" x14ac:dyDescent="0.25">
      <c r="A1574">
        <v>2969202</v>
      </c>
      <c r="B1574" t="s">
        <v>6271</v>
      </c>
      <c r="C1574" t="e">
        <f t="shared" si="87"/>
        <v>#NAME?</v>
      </c>
      <c r="D1574" t="s">
        <v>6272</v>
      </c>
      <c r="E1574">
        <v>1</v>
      </c>
      <c r="F1574" s="1">
        <v>42346</v>
      </c>
      <c r="G1574" t="s">
        <v>6273</v>
      </c>
      <c r="H1574">
        <v>0</v>
      </c>
      <c r="I1574">
        <v>0</v>
      </c>
      <c r="J1574">
        <v>0</v>
      </c>
      <c r="K1574" t="s">
        <v>6274</v>
      </c>
      <c r="Q1574">
        <v>25</v>
      </c>
    </row>
    <row r="1575" spans="1:17" x14ac:dyDescent="0.25">
      <c r="A1575">
        <v>2969209</v>
      </c>
      <c r="B1575" t="s">
        <v>6275</v>
      </c>
      <c r="C1575" t="e">
        <f t="shared" si="87"/>
        <v>#NAME?</v>
      </c>
      <c r="D1575" t="s">
        <v>6276</v>
      </c>
      <c r="E1575">
        <v>4</v>
      </c>
      <c r="F1575" s="1">
        <v>42665</v>
      </c>
      <c r="G1575" t="s">
        <v>6277</v>
      </c>
      <c r="H1575">
        <v>0</v>
      </c>
      <c r="I1575">
        <v>0</v>
      </c>
      <c r="J1575">
        <v>0</v>
      </c>
      <c r="K1575" t="s">
        <v>6278</v>
      </c>
      <c r="Q1575">
        <v>229</v>
      </c>
    </row>
    <row r="1576" spans="1:17" x14ac:dyDescent="0.25">
      <c r="A1576">
        <v>2969230</v>
      </c>
      <c r="B1576" t="s">
        <v>6279</v>
      </c>
      <c r="C1576" t="e">
        <f t="shared" si="87"/>
        <v>#NAME?</v>
      </c>
      <c r="D1576" t="s">
        <v>3366</v>
      </c>
      <c r="E1576">
        <v>3</v>
      </c>
      <c r="F1576" s="1">
        <v>42666</v>
      </c>
      <c r="G1576" t="s">
        <v>6280</v>
      </c>
      <c r="H1576">
        <v>0</v>
      </c>
      <c r="I1576">
        <v>0</v>
      </c>
      <c r="J1576">
        <v>0</v>
      </c>
      <c r="K1576" t="s">
        <v>6281</v>
      </c>
      <c r="Q1576">
        <v>187</v>
      </c>
    </row>
    <row r="1577" spans="1:17" x14ac:dyDescent="0.25">
      <c r="A1577">
        <v>2969207</v>
      </c>
      <c r="B1577" t="s">
        <v>6282</v>
      </c>
      <c r="C1577" t="e">
        <f t="shared" si="87"/>
        <v>#NAME?</v>
      </c>
      <c r="D1577" t="s">
        <v>6283</v>
      </c>
      <c r="E1577">
        <v>1</v>
      </c>
      <c r="F1577" s="1">
        <v>42673</v>
      </c>
      <c r="G1577" t="s">
        <v>6284</v>
      </c>
      <c r="H1577">
        <v>2</v>
      </c>
      <c r="I1577">
        <v>0</v>
      </c>
      <c r="J1577">
        <v>1</v>
      </c>
      <c r="K1577" t="s">
        <v>6285</v>
      </c>
      <c r="Q1577">
        <v>254</v>
      </c>
    </row>
    <row r="1578" spans="1:17" x14ac:dyDescent="0.25">
      <c r="A1578">
        <v>2969225</v>
      </c>
      <c r="B1578" t="s">
        <v>6286</v>
      </c>
      <c r="C1578" t="e">
        <f t="shared" si="87"/>
        <v>#NAME?</v>
      </c>
      <c r="D1578" t="s">
        <v>6287</v>
      </c>
      <c r="E1578">
        <v>3</v>
      </c>
      <c r="F1578" s="1">
        <v>42756</v>
      </c>
      <c r="G1578" t="s">
        <v>6288</v>
      </c>
      <c r="H1578">
        <v>1</v>
      </c>
      <c r="I1578">
        <v>1</v>
      </c>
      <c r="J1578">
        <v>1</v>
      </c>
      <c r="K1578" t="s">
        <v>6289</v>
      </c>
      <c r="Q1578">
        <v>246</v>
      </c>
    </row>
    <row r="1579" spans="1:17" x14ac:dyDescent="0.25">
      <c r="A1579">
        <v>2969238</v>
      </c>
      <c r="B1579" t="s">
        <v>6290</v>
      </c>
      <c r="C1579" t="e">
        <f t="shared" si="87"/>
        <v>#NAME?</v>
      </c>
      <c r="D1579" t="s">
        <v>6291</v>
      </c>
      <c r="E1579">
        <v>3</v>
      </c>
      <c r="F1579" s="1">
        <v>42884</v>
      </c>
      <c r="G1579" t="s">
        <v>6292</v>
      </c>
      <c r="H1579">
        <v>0</v>
      </c>
      <c r="I1579">
        <v>0</v>
      </c>
      <c r="J1579">
        <v>0</v>
      </c>
      <c r="K1579" t="s">
        <v>6293</v>
      </c>
      <c r="Q1579">
        <v>268</v>
      </c>
    </row>
    <row r="1580" spans="1:17" x14ac:dyDescent="0.25">
      <c r="A1580">
        <v>2969240</v>
      </c>
      <c r="B1580" t="s">
        <v>6294</v>
      </c>
      <c r="C1580" t="e">
        <f t="shared" si="87"/>
        <v>#NAME?</v>
      </c>
      <c r="D1580" t="s">
        <v>6295</v>
      </c>
      <c r="E1580">
        <v>4</v>
      </c>
      <c r="F1580" s="1">
        <v>43023</v>
      </c>
      <c r="G1580" t="s">
        <v>6296</v>
      </c>
      <c r="H1580">
        <v>1</v>
      </c>
      <c r="I1580">
        <v>0</v>
      </c>
      <c r="J1580">
        <v>0</v>
      </c>
      <c r="K1580" t="s">
        <v>6297</v>
      </c>
      <c r="Q1580">
        <v>374</v>
      </c>
    </row>
    <row r="1581" spans="1:17" x14ac:dyDescent="0.25">
      <c r="A1581">
        <v>2969213</v>
      </c>
      <c r="B1581" t="s">
        <v>6298</v>
      </c>
      <c r="C1581" t="e">
        <f t="shared" si="87"/>
        <v>#NAME?</v>
      </c>
      <c r="D1581" t="s">
        <v>6299</v>
      </c>
      <c r="E1581">
        <v>5</v>
      </c>
      <c r="F1581" s="1">
        <v>43192</v>
      </c>
      <c r="G1581" t="s">
        <v>6300</v>
      </c>
      <c r="H1581">
        <v>3</v>
      </c>
      <c r="I1581">
        <v>0</v>
      </c>
      <c r="J1581">
        <v>1</v>
      </c>
      <c r="K1581" t="s">
        <v>6301</v>
      </c>
      <c r="Q1581">
        <v>397</v>
      </c>
    </row>
    <row r="1582" spans="1:17" x14ac:dyDescent="0.25">
      <c r="A1582">
        <v>3004095</v>
      </c>
      <c r="B1582" t="s">
        <v>6302</v>
      </c>
      <c r="C1582" t="e">
        <f t="shared" ref="C1582:C1591" si="88">-TgH6o0YR2mNwV-RDFNiMg</f>
        <v>#NAME?</v>
      </c>
      <c r="D1582" t="s">
        <v>6303</v>
      </c>
      <c r="E1582">
        <v>4</v>
      </c>
      <c r="F1582" s="1">
        <v>41898</v>
      </c>
      <c r="G1582" t="s">
        <v>6304</v>
      </c>
      <c r="H1582">
        <v>0</v>
      </c>
      <c r="I1582">
        <v>0</v>
      </c>
      <c r="J1582">
        <v>0</v>
      </c>
      <c r="K1582" t="s">
        <v>6305</v>
      </c>
      <c r="Q1582">
        <v>137</v>
      </c>
    </row>
    <row r="1583" spans="1:17" x14ac:dyDescent="0.25">
      <c r="A1583">
        <v>3004109</v>
      </c>
      <c r="B1583" t="s">
        <v>6306</v>
      </c>
      <c r="C1583" t="e">
        <f t="shared" si="88"/>
        <v>#NAME?</v>
      </c>
      <c r="D1583" t="s">
        <v>6307</v>
      </c>
      <c r="E1583">
        <v>2</v>
      </c>
      <c r="F1583" s="1">
        <v>41924</v>
      </c>
      <c r="G1583" t="s">
        <v>6308</v>
      </c>
      <c r="H1583">
        <v>0</v>
      </c>
      <c r="I1583">
        <v>0</v>
      </c>
      <c r="J1583">
        <v>0</v>
      </c>
      <c r="K1583" t="s">
        <v>6309</v>
      </c>
      <c r="Q1583">
        <v>41</v>
      </c>
    </row>
    <row r="1584" spans="1:17" x14ac:dyDescent="0.25">
      <c r="A1584">
        <v>3004112</v>
      </c>
      <c r="B1584" t="s">
        <v>6310</v>
      </c>
      <c r="C1584" t="e">
        <f t="shared" si="88"/>
        <v>#NAME?</v>
      </c>
      <c r="D1584" t="s">
        <v>6311</v>
      </c>
      <c r="E1584">
        <v>4</v>
      </c>
      <c r="F1584" s="1">
        <v>41982</v>
      </c>
      <c r="G1584" t="s">
        <v>6312</v>
      </c>
      <c r="H1584">
        <v>2</v>
      </c>
      <c r="I1584">
        <v>1</v>
      </c>
      <c r="J1584">
        <v>0</v>
      </c>
      <c r="K1584" t="s">
        <v>6313</v>
      </c>
      <c r="Q1584">
        <v>83</v>
      </c>
    </row>
    <row r="1585" spans="1:17" x14ac:dyDescent="0.25">
      <c r="A1585">
        <v>3004122</v>
      </c>
      <c r="B1585" t="s">
        <v>6314</v>
      </c>
      <c r="C1585" t="e">
        <f t="shared" si="88"/>
        <v>#NAME?</v>
      </c>
      <c r="D1585" t="s">
        <v>6315</v>
      </c>
      <c r="E1585">
        <v>4</v>
      </c>
      <c r="F1585" s="1">
        <v>41986</v>
      </c>
      <c r="G1585" t="s">
        <v>6316</v>
      </c>
      <c r="H1585">
        <v>1</v>
      </c>
      <c r="I1585">
        <v>1</v>
      </c>
      <c r="J1585">
        <v>1</v>
      </c>
      <c r="K1585" t="s">
        <v>6317</v>
      </c>
      <c r="Q1585">
        <v>81</v>
      </c>
    </row>
    <row r="1586" spans="1:17" x14ac:dyDescent="0.25">
      <c r="A1586">
        <v>3004089</v>
      </c>
      <c r="B1586" t="s">
        <v>6318</v>
      </c>
      <c r="C1586" t="e">
        <f t="shared" si="88"/>
        <v>#NAME?</v>
      </c>
      <c r="D1586" t="s">
        <v>6319</v>
      </c>
      <c r="E1586">
        <v>4</v>
      </c>
      <c r="F1586" s="1">
        <v>42043</v>
      </c>
      <c r="G1586" t="s">
        <v>6320</v>
      </c>
      <c r="H1586">
        <v>5</v>
      </c>
      <c r="I1586">
        <v>3</v>
      </c>
      <c r="J1586">
        <v>6</v>
      </c>
      <c r="K1586" t="s">
        <v>6321</v>
      </c>
      <c r="Q1586">
        <v>236</v>
      </c>
    </row>
    <row r="1587" spans="1:17" x14ac:dyDescent="0.25">
      <c r="A1587">
        <v>3004105</v>
      </c>
      <c r="B1587" t="s">
        <v>6322</v>
      </c>
      <c r="C1587" t="e">
        <f t="shared" si="88"/>
        <v>#NAME?</v>
      </c>
      <c r="D1587" t="s">
        <v>6323</v>
      </c>
      <c r="E1587">
        <v>2</v>
      </c>
      <c r="F1587" s="1">
        <v>42045</v>
      </c>
      <c r="G1587" t="s">
        <v>6324</v>
      </c>
      <c r="H1587">
        <v>2</v>
      </c>
      <c r="I1587">
        <v>1</v>
      </c>
      <c r="J1587">
        <v>0</v>
      </c>
      <c r="K1587" t="s">
        <v>6325</v>
      </c>
      <c r="Q1587">
        <v>115</v>
      </c>
    </row>
    <row r="1588" spans="1:17" x14ac:dyDescent="0.25">
      <c r="A1588">
        <v>3004097</v>
      </c>
      <c r="B1588" t="s">
        <v>6326</v>
      </c>
      <c r="C1588" t="e">
        <f t="shared" si="88"/>
        <v>#NAME?</v>
      </c>
      <c r="D1588" t="s">
        <v>6327</v>
      </c>
      <c r="E1588">
        <v>3</v>
      </c>
      <c r="F1588" s="1">
        <v>42054</v>
      </c>
      <c r="G1588" t="s">
        <v>6328</v>
      </c>
      <c r="H1588">
        <v>0</v>
      </c>
      <c r="I1588">
        <v>0</v>
      </c>
      <c r="J1588">
        <v>0</v>
      </c>
      <c r="K1588" t="s">
        <v>6329</v>
      </c>
      <c r="Q1588">
        <v>105</v>
      </c>
    </row>
    <row r="1589" spans="1:17" x14ac:dyDescent="0.25">
      <c r="A1589">
        <v>3004092</v>
      </c>
      <c r="B1589" t="s">
        <v>6330</v>
      </c>
      <c r="C1589" t="e">
        <f t="shared" si="88"/>
        <v>#NAME?</v>
      </c>
      <c r="D1589" t="s">
        <v>6331</v>
      </c>
      <c r="E1589">
        <v>4</v>
      </c>
      <c r="F1589" s="1">
        <v>42058</v>
      </c>
      <c r="G1589" t="s">
        <v>6332</v>
      </c>
      <c r="H1589">
        <v>1</v>
      </c>
      <c r="I1589">
        <v>0</v>
      </c>
      <c r="J1589">
        <v>0</v>
      </c>
      <c r="K1589" t="s">
        <v>6333</v>
      </c>
      <c r="Q1589">
        <v>107</v>
      </c>
    </row>
    <row r="1590" spans="1:17" x14ac:dyDescent="0.25">
      <c r="A1590">
        <v>3004094</v>
      </c>
      <c r="B1590" t="s">
        <v>6334</v>
      </c>
      <c r="C1590" t="e">
        <f t="shared" si="88"/>
        <v>#NAME?</v>
      </c>
      <c r="D1590" t="s">
        <v>6335</v>
      </c>
      <c r="E1590">
        <v>5</v>
      </c>
      <c r="F1590" s="1">
        <v>42350</v>
      </c>
      <c r="G1590" t="s">
        <v>6336</v>
      </c>
      <c r="H1590">
        <v>2</v>
      </c>
      <c r="I1590">
        <v>1</v>
      </c>
      <c r="J1590">
        <v>1</v>
      </c>
      <c r="K1590" t="s">
        <v>6337</v>
      </c>
      <c r="Q1590">
        <v>72</v>
      </c>
    </row>
    <row r="1591" spans="1:17" x14ac:dyDescent="0.25">
      <c r="A1591">
        <v>3004075</v>
      </c>
      <c r="B1591" t="s">
        <v>6338</v>
      </c>
      <c r="C1591" t="e">
        <f t="shared" si="88"/>
        <v>#NAME?</v>
      </c>
      <c r="D1591" t="s">
        <v>6339</v>
      </c>
      <c r="E1591">
        <v>4</v>
      </c>
      <c r="F1591" s="1">
        <v>42423</v>
      </c>
      <c r="G1591" t="s">
        <v>6340</v>
      </c>
      <c r="H1591">
        <v>0</v>
      </c>
      <c r="I1591">
        <v>0</v>
      </c>
      <c r="J1591">
        <v>0</v>
      </c>
      <c r="K1591" t="s">
        <v>6341</v>
      </c>
      <c r="Q1591">
        <v>54</v>
      </c>
    </row>
    <row r="1592" spans="1:17" x14ac:dyDescent="0.25">
      <c r="A1592">
        <v>1365074</v>
      </c>
      <c r="B1592" t="s">
        <v>6342</v>
      </c>
      <c r="C1592" t="e">
        <f t="shared" ref="C1592:C1601" si="89">-UL3PJ8kUwmqBuACamd7Lw</f>
        <v>#NAME?</v>
      </c>
      <c r="D1592" t="s">
        <v>6343</v>
      </c>
      <c r="E1592">
        <v>3</v>
      </c>
      <c r="F1592" s="1">
        <v>43142</v>
      </c>
      <c r="G1592" t="s">
        <v>6344</v>
      </c>
      <c r="H1592">
        <v>0</v>
      </c>
      <c r="I1592">
        <v>0</v>
      </c>
      <c r="J1592">
        <v>0</v>
      </c>
      <c r="K1592" t="s">
        <v>6345</v>
      </c>
      <c r="Q1592">
        <v>43</v>
      </c>
    </row>
    <row r="1593" spans="1:17" x14ac:dyDescent="0.25">
      <c r="A1593">
        <v>1365071</v>
      </c>
      <c r="B1593" t="s">
        <v>6346</v>
      </c>
      <c r="C1593" t="e">
        <f t="shared" si="89"/>
        <v>#NAME?</v>
      </c>
      <c r="D1593" t="s">
        <v>6347</v>
      </c>
      <c r="E1593">
        <v>4</v>
      </c>
      <c r="F1593" s="1">
        <v>43142</v>
      </c>
      <c r="G1593" t="s">
        <v>6348</v>
      </c>
      <c r="H1593">
        <v>0</v>
      </c>
      <c r="I1593">
        <v>0</v>
      </c>
      <c r="J1593">
        <v>0</v>
      </c>
      <c r="K1593" t="s">
        <v>6349</v>
      </c>
      <c r="Q1593">
        <v>39</v>
      </c>
    </row>
    <row r="1594" spans="1:17" x14ac:dyDescent="0.25">
      <c r="A1594">
        <v>1365080</v>
      </c>
      <c r="B1594" t="s">
        <v>6350</v>
      </c>
      <c r="C1594" t="e">
        <f t="shared" si="89"/>
        <v>#NAME?</v>
      </c>
      <c r="D1594" t="s">
        <v>6351</v>
      </c>
      <c r="E1594">
        <v>5</v>
      </c>
      <c r="F1594" s="1">
        <v>43143</v>
      </c>
      <c r="G1594" t="s">
        <v>6352</v>
      </c>
      <c r="H1594">
        <v>1</v>
      </c>
      <c r="I1594">
        <v>0</v>
      </c>
      <c r="J1594">
        <v>1</v>
      </c>
      <c r="K1594" t="s">
        <v>6353</v>
      </c>
      <c r="Q1594">
        <v>41</v>
      </c>
    </row>
    <row r="1595" spans="1:17" x14ac:dyDescent="0.25">
      <c r="A1595">
        <v>1365031</v>
      </c>
      <c r="B1595" t="s">
        <v>6354</v>
      </c>
      <c r="C1595" t="e">
        <f t="shared" si="89"/>
        <v>#NAME?</v>
      </c>
      <c r="D1595" t="s">
        <v>6355</v>
      </c>
      <c r="E1595">
        <v>3</v>
      </c>
      <c r="F1595" s="1">
        <v>43144</v>
      </c>
      <c r="G1595" t="s">
        <v>6356</v>
      </c>
      <c r="H1595">
        <v>0</v>
      </c>
      <c r="I1595">
        <v>0</v>
      </c>
      <c r="J1595">
        <v>0</v>
      </c>
      <c r="K1595" t="s">
        <v>6357</v>
      </c>
      <c r="Q1595">
        <v>28</v>
      </c>
    </row>
    <row r="1596" spans="1:17" x14ac:dyDescent="0.25">
      <c r="A1596">
        <v>1365027</v>
      </c>
      <c r="B1596" t="s">
        <v>6358</v>
      </c>
      <c r="C1596" t="e">
        <f t="shared" si="89"/>
        <v>#NAME?</v>
      </c>
      <c r="D1596" t="s">
        <v>6359</v>
      </c>
      <c r="E1596">
        <v>4</v>
      </c>
      <c r="F1596" s="1">
        <v>43144</v>
      </c>
      <c r="G1596" t="s">
        <v>6360</v>
      </c>
      <c r="H1596">
        <v>1</v>
      </c>
      <c r="I1596">
        <v>0</v>
      </c>
      <c r="J1596">
        <v>1</v>
      </c>
      <c r="K1596" t="s">
        <v>6361</v>
      </c>
      <c r="Q1596">
        <v>41</v>
      </c>
    </row>
    <row r="1597" spans="1:17" x14ac:dyDescent="0.25">
      <c r="A1597">
        <v>1365041</v>
      </c>
      <c r="B1597" t="s">
        <v>6362</v>
      </c>
      <c r="C1597" t="e">
        <f t="shared" si="89"/>
        <v>#NAME?</v>
      </c>
      <c r="D1597" t="s">
        <v>6363</v>
      </c>
      <c r="E1597">
        <v>4</v>
      </c>
      <c r="F1597" s="1">
        <v>43147</v>
      </c>
      <c r="G1597" t="s">
        <v>6364</v>
      </c>
      <c r="H1597">
        <v>0</v>
      </c>
      <c r="I1597">
        <v>0</v>
      </c>
      <c r="J1597">
        <v>0</v>
      </c>
      <c r="K1597" t="s">
        <v>6365</v>
      </c>
      <c r="Q1597">
        <v>48</v>
      </c>
    </row>
    <row r="1598" spans="1:17" x14ac:dyDescent="0.25">
      <c r="A1598">
        <v>1365050</v>
      </c>
      <c r="B1598" t="s">
        <v>6366</v>
      </c>
      <c r="C1598" t="e">
        <f t="shared" si="89"/>
        <v>#NAME?</v>
      </c>
      <c r="D1598" t="s">
        <v>6367</v>
      </c>
      <c r="E1598">
        <v>5</v>
      </c>
      <c r="F1598" s="1">
        <v>43169</v>
      </c>
      <c r="G1598" t="s">
        <v>6368</v>
      </c>
      <c r="H1598">
        <v>0</v>
      </c>
      <c r="I1598">
        <v>0</v>
      </c>
      <c r="J1598">
        <v>1</v>
      </c>
      <c r="K1598" t="s">
        <v>6369</v>
      </c>
      <c r="Q1598">
        <v>101</v>
      </c>
    </row>
    <row r="1599" spans="1:17" x14ac:dyDescent="0.25">
      <c r="A1599">
        <v>1365062</v>
      </c>
      <c r="B1599" t="s">
        <v>6370</v>
      </c>
      <c r="C1599" t="e">
        <f t="shared" si="89"/>
        <v>#NAME?</v>
      </c>
      <c r="D1599" t="s">
        <v>6371</v>
      </c>
      <c r="E1599">
        <v>5</v>
      </c>
      <c r="F1599" s="1">
        <v>43203</v>
      </c>
      <c r="G1599" t="s">
        <v>6372</v>
      </c>
      <c r="H1599">
        <v>2</v>
      </c>
      <c r="I1599">
        <v>0</v>
      </c>
      <c r="J1599">
        <v>0</v>
      </c>
      <c r="K1599" t="s">
        <v>6373</v>
      </c>
      <c r="Q1599">
        <v>113</v>
      </c>
    </row>
    <row r="1600" spans="1:17" x14ac:dyDescent="0.25">
      <c r="A1600">
        <v>1365057</v>
      </c>
      <c r="B1600" t="s">
        <v>6374</v>
      </c>
      <c r="C1600" t="e">
        <f t="shared" si="89"/>
        <v>#NAME?</v>
      </c>
      <c r="D1600" t="s">
        <v>6375</v>
      </c>
      <c r="E1600">
        <v>4</v>
      </c>
      <c r="F1600" s="1">
        <v>43217</v>
      </c>
      <c r="G1600" t="s">
        <v>6376</v>
      </c>
      <c r="H1600">
        <v>2</v>
      </c>
      <c r="I1600">
        <v>0</v>
      </c>
      <c r="J1600">
        <v>0</v>
      </c>
      <c r="K1600" t="s">
        <v>6377</v>
      </c>
      <c r="Q1600">
        <v>55</v>
      </c>
    </row>
    <row r="1601" spans="1:17" x14ac:dyDescent="0.25">
      <c r="A1601">
        <v>1365045</v>
      </c>
      <c r="B1601" t="s">
        <v>6378</v>
      </c>
      <c r="C1601" t="e">
        <f t="shared" si="89"/>
        <v>#NAME?</v>
      </c>
      <c r="D1601" t="s">
        <v>6379</v>
      </c>
      <c r="E1601">
        <v>5</v>
      </c>
      <c r="F1601" s="1">
        <v>43263</v>
      </c>
      <c r="G1601" t="s">
        <v>6380</v>
      </c>
      <c r="H1601">
        <v>1</v>
      </c>
      <c r="I1601">
        <v>0</v>
      </c>
      <c r="J1601">
        <v>2</v>
      </c>
      <c r="K1601" t="s">
        <v>6381</v>
      </c>
      <c r="Q1601">
        <v>66</v>
      </c>
    </row>
    <row r="1602" spans="1:17" x14ac:dyDescent="0.25">
      <c r="A1602">
        <v>3701588</v>
      </c>
      <c r="B1602" t="s">
        <v>6382</v>
      </c>
      <c r="C1602" t="e">
        <f t="shared" ref="C1602:C1611" si="90">-UPUYET3Pwm99zq-uHl7gg</f>
        <v>#NAME?</v>
      </c>
      <c r="D1602" t="s">
        <v>6383</v>
      </c>
      <c r="E1602">
        <v>4</v>
      </c>
      <c r="F1602" s="1">
        <v>41526</v>
      </c>
      <c r="G1602" t="s">
        <v>6384</v>
      </c>
      <c r="H1602">
        <v>4</v>
      </c>
      <c r="I1602">
        <v>1</v>
      </c>
      <c r="J1602">
        <v>2</v>
      </c>
      <c r="K1602" t="s">
        <v>6385</v>
      </c>
      <c r="Q1602">
        <v>206</v>
      </c>
    </row>
    <row r="1603" spans="1:17" x14ac:dyDescent="0.25">
      <c r="A1603">
        <v>3701579</v>
      </c>
      <c r="B1603" t="s">
        <v>6386</v>
      </c>
      <c r="C1603" t="e">
        <f t="shared" si="90"/>
        <v>#NAME?</v>
      </c>
      <c r="D1603" t="s">
        <v>6387</v>
      </c>
      <c r="E1603">
        <v>4</v>
      </c>
      <c r="F1603" s="1">
        <v>41568</v>
      </c>
      <c r="G1603" t="s">
        <v>6388</v>
      </c>
      <c r="H1603">
        <v>1</v>
      </c>
      <c r="I1603">
        <v>0</v>
      </c>
      <c r="J1603">
        <v>0</v>
      </c>
      <c r="K1603" t="s">
        <v>6389</v>
      </c>
      <c r="Q1603">
        <v>226</v>
      </c>
    </row>
    <row r="1604" spans="1:17" x14ac:dyDescent="0.25">
      <c r="A1604">
        <v>3701580</v>
      </c>
      <c r="B1604" t="s">
        <v>6390</v>
      </c>
      <c r="C1604" t="e">
        <f t="shared" si="90"/>
        <v>#NAME?</v>
      </c>
      <c r="D1604" t="s">
        <v>6391</v>
      </c>
      <c r="E1604">
        <v>4</v>
      </c>
      <c r="F1604" s="1">
        <v>41609</v>
      </c>
      <c r="G1604" t="s">
        <v>6392</v>
      </c>
      <c r="H1604">
        <v>10</v>
      </c>
      <c r="I1604">
        <v>3</v>
      </c>
      <c r="J1604">
        <v>4</v>
      </c>
      <c r="K1604" t="s">
        <v>6393</v>
      </c>
      <c r="Q1604">
        <v>164</v>
      </c>
    </row>
    <row r="1605" spans="1:17" x14ac:dyDescent="0.25">
      <c r="A1605">
        <v>3701537</v>
      </c>
      <c r="B1605" t="s">
        <v>6394</v>
      </c>
      <c r="C1605" t="e">
        <f t="shared" si="90"/>
        <v>#NAME?</v>
      </c>
      <c r="D1605" t="s">
        <v>6395</v>
      </c>
      <c r="E1605">
        <v>5</v>
      </c>
      <c r="F1605" s="1">
        <v>41831</v>
      </c>
      <c r="G1605" t="s">
        <v>6396</v>
      </c>
      <c r="H1605">
        <v>5</v>
      </c>
      <c r="I1605">
        <v>1</v>
      </c>
      <c r="J1605">
        <v>6</v>
      </c>
      <c r="K1605" t="s">
        <v>6397</v>
      </c>
      <c r="Q1605">
        <v>176</v>
      </c>
    </row>
    <row r="1606" spans="1:17" x14ac:dyDescent="0.25">
      <c r="A1606">
        <v>3701567</v>
      </c>
      <c r="B1606" t="s">
        <v>6398</v>
      </c>
      <c r="C1606" t="e">
        <f t="shared" si="90"/>
        <v>#NAME?</v>
      </c>
      <c r="D1606" t="s">
        <v>6399</v>
      </c>
      <c r="E1606">
        <v>3</v>
      </c>
      <c r="F1606" s="1">
        <v>41863</v>
      </c>
      <c r="G1606" t="s">
        <v>6400</v>
      </c>
      <c r="H1606">
        <v>1</v>
      </c>
      <c r="I1606">
        <v>0</v>
      </c>
      <c r="J1606">
        <v>0</v>
      </c>
      <c r="K1606" t="s">
        <v>6401</v>
      </c>
      <c r="Q1606">
        <v>115</v>
      </c>
    </row>
    <row r="1607" spans="1:17" x14ac:dyDescent="0.25">
      <c r="A1607">
        <v>3701557</v>
      </c>
      <c r="B1607" t="s">
        <v>6402</v>
      </c>
      <c r="C1607" t="e">
        <f t="shared" si="90"/>
        <v>#NAME?</v>
      </c>
      <c r="D1607" t="s">
        <v>6403</v>
      </c>
      <c r="E1607">
        <v>4</v>
      </c>
      <c r="F1607" s="1">
        <v>41863</v>
      </c>
      <c r="G1607" t="s">
        <v>6404</v>
      </c>
      <c r="H1607">
        <v>0</v>
      </c>
      <c r="I1607">
        <v>0</v>
      </c>
      <c r="J1607">
        <v>0</v>
      </c>
      <c r="K1607" t="s">
        <v>6405</v>
      </c>
      <c r="Q1607">
        <v>125</v>
      </c>
    </row>
    <row r="1608" spans="1:17" x14ac:dyDescent="0.25">
      <c r="A1608">
        <v>3701593</v>
      </c>
      <c r="B1608" t="s">
        <v>6406</v>
      </c>
      <c r="C1608" t="e">
        <f t="shared" si="90"/>
        <v>#NAME?</v>
      </c>
      <c r="D1608" t="s">
        <v>6407</v>
      </c>
      <c r="E1608">
        <v>4</v>
      </c>
      <c r="F1608" s="1">
        <v>41919</v>
      </c>
      <c r="G1608" t="s">
        <v>6408</v>
      </c>
      <c r="H1608">
        <v>0</v>
      </c>
      <c r="I1608">
        <v>0</v>
      </c>
      <c r="J1608">
        <v>0</v>
      </c>
      <c r="K1608" t="s">
        <v>6409</v>
      </c>
      <c r="Q1608">
        <v>139</v>
      </c>
    </row>
    <row r="1609" spans="1:17" x14ac:dyDescent="0.25">
      <c r="A1609">
        <v>3701556</v>
      </c>
      <c r="B1609" t="s">
        <v>6410</v>
      </c>
      <c r="C1609" t="e">
        <f t="shared" si="90"/>
        <v>#NAME?</v>
      </c>
      <c r="D1609" t="s">
        <v>6411</v>
      </c>
      <c r="E1609">
        <v>5</v>
      </c>
      <c r="F1609" s="1">
        <v>42186</v>
      </c>
      <c r="G1609" t="s">
        <v>6412</v>
      </c>
      <c r="H1609">
        <v>5</v>
      </c>
      <c r="I1609">
        <v>1</v>
      </c>
      <c r="J1609">
        <v>4</v>
      </c>
      <c r="K1609" t="s">
        <v>6413</v>
      </c>
      <c r="Q1609">
        <v>70</v>
      </c>
    </row>
    <row r="1610" spans="1:17" x14ac:dyDescent="0.25">
      <c r="A1610">
        <v>3701574</v>
      </c>
      <c r="B1610" t="s">
        <v>6414</v>
      </c>
      <c r="C1610" t="e">
        <f t="shared" si="90"/>
        <v>#NAME?</v>
      </c>
      <c r="D1610" t="s">
        <v>6415</v>
      </c>
      <c r="E1610">
        <v>4</v>
      </c>
      <c r="F1610" s="1">
        <v>42319</v>
      </c>
      <c r="G1610" t="s">
        <v>6416</v>
      </c>
      <c r="H1610">
        <v>2</v>
      </c>
      <c r="I1610">
        <v>1</v>
      </c>
      <c r="J1610">
        <v>1</v>
      </c>
      <c r="K1610" t="s">
        <v>6417</v>
      </c>
      <c r="Q1610">
        <v>88</v>
      </c>
    </row>
    <row r="1611" spans="1:17" x14ac:dyDescent="0.25">
      <c r="A1611">
        <v>3701570</v>
      </c>
      <c r="B1611" t="s">
        <v>6418</v>
      </c>
      <c r="C1611" t="e">
        <f t="shared" si="90"/>
        <v>#NAME?</v>
      </c>
      <c r="D1611" t="s">
        <v>6419</v>
      </c>
      <c r="E1611">
        <v>3</v>
      </c>
      <c r="F1611" s="1">
        <v>43014</v>
      </c>
      <c r="G1611" t="s">
        <v>6420</v>
      </c>
      <c r="H1611">
        <v>3</v>
      </c>
      <c r="I1611">
        <v>1</v>
      </c>
      <c r="J1611">
        <v>3</v>
      </c>
      <c r="K1611" t="s">
        <v>6421</v>
      </c>
      <c r="Q1611">
        <v>154</v>
      </c>
    </row>
    <row r="1612" spans="1:17" x14ac:dyDescent="0.25">
      <c r="A1612">
        <v>3389146</v>
      </c>
      <c r="B1612" t="s">
        <v>6422</v>
      </c>
      <c r="C1612" t="e">
        <f t="shared" ref="C1612:C1621" si="91">-Us89R9LDgSqF_riZRy4_w</f>
        <v>#NAME?</v>
      </c>
      <c r="D1612" t="s">
        <v>6423</v>
      </c>
      <c r="E1612">
        <v>2</v>
      </c>
      <c r="F1612" s="1">
        <v>41065</v>
      </c>
      <c r="G1612" t="s">
        <v>6424</v>
      </c>
      <c r="H1612">
        <v>1</v>
      </c>
      <c r="I1612">
        <v>0</v>
      </c>
      <c r="J1612">
        <v>0</v>
      </c>
      <c r="K1612" t="s">
        <v>6425</v>
      </c>
      <c r="Q1612">
        <v>87</v>
      </c>
    </row>
    <row r="1613" spans="1:17" x14ac:dyDescent="0.25">
      <c r="A1613">
        <v>3389172</v>
      </c>
      <c r="B1613" t="s">
        <v>6426</v>
      </c>
      <c r="C1613" t="e">
        <f t="shared" si="91"/>
        <v>#NAME?</v>
      </c>
      <c r="D1613" t="s">
        <v>466</v>
      </c>
      <c r="E1613">
        <v>4</v>
      </c>
      <c r="F1613" s="1">
        <v>41073</v>
      </c>
      <c r="G1613" t="s">
        <v>6427</v>
      </c>
      <c r="H1613">
        <v>0</v>
      </c>
      <c r="I1613">
        <v>0</v>
      </c>
      <c r="J1613">
        <v>0</v>
      </c>
      <c r="K1613" t="s">
        <v>6428</v>
      </c>
      <c r="Q1613">
        <v>69</v>
      </c>
    </row>
    <row r="1614" spans="1:17" x14ac:dyDescent="0.25">
      <c r="A1614">
        <v>3389180</v>
      </c>
      <c r="B1614" t="s">
        <v>6429</v>
      </c>
      <c r="C1614" t="e">
        <f t="shared" si="91"/>
        <v>#NAME?</v>
      </c>
      <c r="D1614" t="s">
        <v>6430</v>
      </c>
      <c r="E1614">
        <v>2</v>
      </c>
      <c r="F1614" s="1">
        <v>41329</v>
      </c>
      <c r="G1614" t="s">
        <v>6431</v>
      </c>
      <c r="H1614">
        <v>0</v>
      </c>
      <c r="I1614">
        <v>0</v>
      </c>
      <c r="J1614">
        <v>0</v>
      </c>
      <c r="K1614" t="s">
        <v>6432</v>
      </c>
      <c r="Q1614">
        <v>25</v>
      </c>
    </row>
    <row r="1615" spans="1:17" x14ac:dyDescent="0.25">
      <c r="A1615">
        <v>3389157</v>
      </c>
      <c r="B1615" t="s">
        <v>6433</v>
      </c>
      <c r="C1615" t="e">
        <f t="shared" si="91"/>
        <v>#NAME?</v>
      </c>
      <c r="D1615" t="s">
        <v>6434</v>
      </c>
      <c r="E1615">
        <v>2</v>
      </c>
      <c r="F1615" s="1">
        <v>41343</v>
      </c>
      <c r="G1615" t="s">
        <v>6435</v>
      </c>
      <c r="H1615">
        <v>0</v>
      </c>
      <c r="I1615">
        <v>0</v>
      </c>
      <c r="J1615">
        <v>1</v>
      </c>
      <c r="K1615" t="s">
        <v>6436</v>
      </c>
      <c r="Q1615">
        <v>199</v>
      </c>
    </row>
    <row r="1616" spans="1:17" x14ac:dyDescent="0.25">
      <c r="A1616">
        <v>3389151</v>
      </c>
      <c r="B1616" t="s">
        <v>6437</v>
      </c>
      <c r="C1616" t="e">
        <f t="shared" si="91"/>
        <v>#NAME?</v>
      </c>
      <c r="D1616" t="s">
        <v>6438</v>
      </c>
      <c r="E1616">
        <v>5</v>
      </c>
      <c r="F1616" s="1">
        <v>41644</v>
      </c>
      <c r="G1616" t="s">
        <v>6439</v>
      </c>
      <c r="H1616">
        <v>0</v>
      </c>
      <c r="I1616">
        <v>0</v>
      </c>
      <c r="J1616">
        <v>0</v>
      </c>
      <c r="K1616" t="s">
        <v>6440</v>
      </c>
      <c r="Q1616">
        <v>115</v>
      </c>
    </row>
    <row r="1617" spans="1:17" x14ac:dyDescent="0.25">
      <c r="A1617">
        <v>3389165</v>
      </c>
      <c r="B1617" t="s">
        <v>6441</v>
      </c>
      <c r="C1617" t="e">
        <f t="shared" si="91"/>
        <v>#NAME?</v>
      </c>
      <c r="D1617" t="s">
        <v>6442</v>
      </c>
      <c r="E1617">
        <v>5</v>
      </c>
      <c r="F1617" s="1">
        <v>41865</v>
      </c>
      <c r="G1617" t="s">
        <v>6443</v>
      </c>
      <c r="H1617">
        <v>0</v>
      </c>
      <c r="I1617">
        <v>0</v>
      </c>
      <c r="J1617">
        <v>0</v>
      </c>
      <c r="K1617" t="s">
        <v>6444</v>
      </c>
      <c r="Q1617">
        <v>22</v>
      </c>
    </row>
    <row r="1618" spans="1:17" x14ac:dyDescent="0.25">
      <c r="A1618">
        <v>3389174</v>
      </c>
      <c r="B1618" t="s">
        <v>6445</v>
      </c>
      <c r="C1618" t="e">
        <f t="shared" si="91"/>
        <v>#NAME?</v>
      </c>
      <c r="D1618" t="s">
        <v>6446</v>
      </c>
      <c r="E1618">
        <v>5</v>
      </c>
      <c r="F1618" s="1">
        <v>41966</v>
      </c>
      <c r="G1618" t="s">
        <v>6447</v>
      </c>
      <c r="H1618">
        <v>1</v>
      </c>
      <c r="I1618">
        <v>0</v>
      </c>
      <c r="J1618">
        <v>0</v>
      </c>
      <c r="K1618" t="s">
        <v>6448</v>
      </c>
      <c r="Q1618">
        <v>214</v>
      </c>
    </row>
    <row r="1619" spans="1:17" x14ac:dyDescent="0.25">
      <c r="A1619">
        <v>3389183</v>
      </c>
      <c r="B1619" t="s">
        <v>6449</v>
      </c>
      <c r="C1619" t="e">
        <f t="shared" si="91"/>
        <v>#NAME?</v>
      </c>
      <c r="D1619" t="s">
        <v>6450</v>
      </c>
      <c r="E1619">
        <v>5</v>
      </c>
      <c r="F1619" s="1">
        <v>41968</v>
      </c>
      <c r="G1619" t="s">
        <v>6451</v>
      </c>
      <c r="H1619">
        <v>1</v>
      </c>
      <c r="I1619">
        <v>0</v>
      </c>
      <c r="J1619">
        <v>0</v>
      </c>
      <c r="K1619" t="s">
        <v>6452</v>
      </c>
      <c r="Q1619">
        <v>154</v>
      </c>
    </row>
    <row r="1620" spans="1:17" x14ac:dyDescent="0.25">
      <c r="A1620">
        <v>3389170</v>
      </c>
      <c r="B1620" t="s">
        <v>6453</v>
      </c>
      <c r="C1620" t="e">
        <f t="shared" si="91"/>
        <v>#NAME?</v>
      </c>
      <c r="D1620" t="s">
        <v>6454</v>
      </c>
      <c r="E1620">
        <v>5</v>
      </c>
      <c r="F1620" s="1">
        <v>42245</v>
      </c>
      <c r="G1620" t="s">
        <v>6455</v>
      </c>
      <c r="H1620">
        <v>0</v>
      </c>
      <c r="I1620">
        <v>0</v>
      </c>
      <c r="J1620">
        <v>0</v>
      </c>
      <c r="K1620" t="s">
        <v>6456</v>
      </c>
      <c r="Q1620">
        <v>118</v>
      </c>
    </row>
    <row r="1621" spans="1:17" x14ac:dyDescent="0.25">
      <c r="A1621">
        <v>3389166</v>
      </c>
      <c r="B1621" t="s">
        <v>6457</v>
      </c>
      <c r="C1621" t="e">
        <f t="shared" si="91"/>
        <v>#NAME?</v>
      </c>
      <c r="D1621" t="s">
        <v>6458</v>
      </c>
      <c r="E1621">
        <v>5</v>
      </c>
      <c r="F1621" s="1">
        <v>42955</v>
      </c>
      <c r="G1621" t="s">
        <v>6459</v>
      </c>
      <c r="H1621">
        <v>0</v>
      </c>
      <c r="I1621">
        <v>0</v>
      </c>
      <c r="J1621">
        <v>0</v>
      </c>
      <c r="K1621" t="s">
        <v>6460</v>
      </c>
      <c r="Q1621">
        <v>308</v>
      </c>
    </row>
    <row r="1622" spans="1:17" x14ac:dyDescent="0.25">
      <c r="A1622">
        <v>4262415</v>
      </c>
      <c r="B1622" t="s">
        <v>6461</v>
      </c>
      <c r="C1622" t="e">
        <f t="shared" ref="C1622:C1631" si="92">-VNv58eLhbQpz787rcD8VA</f>
        <v>#NAME?</v>
      </c>
      <c r="D1622" t="s">
        <v>6462</v>
      </c>
      <c r="E1622">
        <v>5</v>
      </c>
      <c r="F1622" s="1">
        <v>42980</v>
      </c>
      <c r="G1622" t="s">
        <v>6463</v>
      </c>
      <c r="H1622">
        <v>0</v>
      </c>
      <c r="I1622">
        <v>0</v>
      </c>
      <c r="J1622">
        <v>0</v>
      </c>
      <c r="K1622" t="s">
        <v>6464</v>
      </c>
      <c r="Q1622">
        <v>52</v>
      </c>
    </row>
    <row r="1623" spans="1:17" x14ac:dyDescent="0.25">
      <c r="A1623">
        <v>4262396</v>
      </c>
      <c r="B1623" t="s">
        <v>6465</v>
      </c>
      <c r="C1623" t="e">
        <f t="shared" si="92"/>
        <v>#NAME?</v>
      </c>
      <c r="D1623" t="s">
        <v>1458</v>
      </c>
      <c r="E1623">
        <v>5</v>
      </c>
      <c r="F1623" s="1">
        <v>43019</v>
      </c>
      <c r="G1623" t="s">
        <v>6466</v>
      </c>
      <c r="H1623">
        <v>0</v>
      </c>
      <c r="I1623">
        <v>0</v>
      </c>
      <c r="J1623">
        <v>0</v>
      </c>
      <c r="K1623" t="s">
        <v>6467</v>
      </c>
      <c r="Q1623">
        <v>68</v>
      </c>
    </row>
    <row r="1624" spans="1:17" x14ac:dyDescent="0.25">
      <c r="A1624">
        <v>4262391</v>
      </c>
      <c r="B1624" t="s">
        <v>6468</v>
      </c>
      <c r="C1624" t="e">
        <f t="shared" si="92"/>
        <v>#NAME?</v>
      </c>
      <c r="D1624" t="s">
        <v>1426</v>
      </c>
      <c r="E1624">
        <v>5</v>
      </c>
      <c r="F1624" s="1">
        <v>43046</v>
      </c>
      <c r="G1624" t="s">
        <v>6469</v>
      </c>
      <c r="H1624">
        <v>0</v>
      </c>
      <c r="I1624">
        <v>0</v>
      </c>
      <c r="J1624">
        <v>0</v>
      </c>
      <c r="K1624" t="s">
        <v>6470</v>
      </c>
      <c r="Q1624">
        <v>49</v>
      </c>
    </row>
    <row r="1625" spans="1:17" x14ac:dyDescent="0.25">
      <c r="A1625">
        <v>4262406</v>
      </c>
      <c r="B1625" t="s">
        <v>6471</v>
      </c>
      <c r="C1625" t="e">
        <f t="shared" si="92"/>
        <v>#NAME?</v>
      </c>
      <c r="D1625" t="s">
        <v>6472</v>
      </c>
      <c r="E1625">
        <v>5</v>
      </c>
      <c r="F1625" s="1">
        <v>43060</v>
      </c>
      <c r="G1625" t="s">
        <v>6473</v>
      </c>
      <c r="H1625">
        <v>2</v>
      </c>
      <c r="I1625">
        <v>0</v>
      </c>
      <c r="J1625">
        <v>0</v>
      </c>
      <c r="K1625" t="s">
        <v>6474</v>
      </c>
      <c r="Q1625">
        <v>109</v>
      </c>
    </row>
    <row r="1626" spans="1:17" x14ac:dyDescent="0.25">
      <c r="A1626">
        <v>4262420</v>
      </c>
      <c r="B1626" t="s">
        <v>6475</v>
      </c>
      <c r="C1626" t="e">
        <f t="shared" si="92"/>
        <v>#NAME?</v>
      </c>
      <c r="D1626" t="s">
        <v>5636</v>
      </c>
      <c r="E1626">
        <v>4</v>
      </c>
      <c r="F1626" s="1">
        <v>43105</v>
      </c>
      <c r="G1626" t="s">
        <v>6476</v>
      </c>
      <c r="H1626">
        <v>0</v>
      </c>
      <c r="I1626">
        <v>0</v>
      </c>
      <c r="J1626">
        <v>0</v>
      </c>
      <c r="K1626" t="s">
        <v>6477</v>
      </c>
      <c r="Q1626">
        <v>140</v>
      </c>
    </row>
    <row r="1627" spans="1:17" x14ac:dyDescent="0.25">
      <c r="A1627">
        <v>4262413</v>
      </c>
      <c r="B1627" t="s">
        <v>6478</v>
      </c>
      <c r="C1627" t="e">
        <f t="shared" si="92"/>
        <v>#NAME?</v>
      </c>
      <c r="D1627" t="s">
        <v>5363</v>
      </c>
      <c r="E1627">
        <v>5</v>
      </c>
      <c r="F1627" s="1">
        <v>43173</v>
      </c>
      <c r="G1627" t="s">
        <v>6479</v>
      </c>
      <c r="H1627">
        <v>1</v>
      </c>
      <c r="I1627">
        <v>1</v>
      </c>
      <c r="J1627">
        <v>1</v>
      </c>
      <c r="K1627" t="s">
        <v>6480</v>
      </c>
      <c r="Q1627">
        <v>64</v>
      </c>
    </row>
    <row r="1628" spans="1:17" x14ac:dyDescent="0.25">
      <c r="A1628">
        <v>4262293</v>
      </c>
      <c r="B1628" t="e">
        <f>-KFVvR5Rudjo0xI2YmiSRQ</f>
        <v>#NAME?</v>
      </c>
      <c r="C1628" t="e">
        <f t="shared" si="92"/>
        <v>#NAME?</v>
      </c>
      <c r="D1628" t="s">
        <v>6481</v>
      </c>
      <c r="E1628">
        <v>3</v>
      </c>
      <c r="F1628" s="1">
        <v>43178</v>
      </c>
      <c r="G1628" t="s">
        <v>6482</v>
      </c>
      <c r="H1628">
        <v>0</v>
      </c>
      <c r="I1628">
        <v>0</v>
      </c>
      <c r="J1628">
        <v>0</v>
      </c>
      <c r="K1628" t="s">
        <v>6483</v>
      </c>
      <c r="Q1628">
        <v>110</v>
      </c>
    </row>
    <row r="1629" spans="1:17" x14ac:dyDescent="0.25">
      <c r="A1629">
        <v>4262402</v>
      </c>
      <c r="B1629" t="s">
        <v>6484</v>
      </c>
      <c r="C1629" t="e">
        <f t="shared" si="92"/>
        <v>#NAME?</v>
      </c>
      <c r="D1629" t="s">
        <v>6485</v>
      </c>
      <c r="E1629">
        <v>5</v>
      </c>
      <c r="F1629" s="1">
        <v>43189</v>
      </c>
      <c r="G1629" t="s">
        <v>6486</v>
      </c>
      <c r="H1629">
        <v>1</v>
      </c>
      <c r="I1629">
        <v>0</v>
      </c>
      <c r="J1629">
        <v>0</v>
      </c>
      <c r="K1629" t="s">
        <v>6487</v>
      </c>
      <c r="Q1629">
        <v>83</v>
      </c>
    </row>
    <row r="1630" spans="1:17" x14ac:dyDescent="0.25">
      <c r="A1630">
        <v>4262427</v>
      </c>
      <c r="B1630" t="s">
        <v>6488</v>
      </c>
      <c r="C1630" t="e">
        <f t="shared" si="92"/>
        <v>#NAME?</v>
      </c>
      <c r="D1630" t="s">
        <v>6489</v>
      </c>
      <c r="E1630">
        <v>2</v>
      </c>
      <c r="F1630" s="1">
        <v>43241</v>
      </c>
      <c r="G1630" t="s">
        <v>6490</v>
      </c>
      <c r="H1630">
        <v>0</v>
      </c>
      <c r="I1630">
        <v>0</v>
      </c>
      <c r="J1630">
        <v>0</v>
      </c>
      <c r="K1630" t="s">
        <v>6491</v>
      </c>
      <c r="Q1630">
        <v>75</v>
      </c>
    </row>
    <row r="1631" spans="1:17" x14ac:dyDescent="0.25">
      <c r="A1631">
        <v>4262292</v>
      </c>
      <c r="B1631" t="s">
        <v>6492</v>
      </c>
      <c r="C1631" t="e">
        <f t="shared" si="92"/>
        <v>#NAME?</v>
      </c>
      <c r="D1631" t="s">
        <v>6493</v>
      </c>
      <c r="E1631">
        <v>5</v>
      </c>
      <c r="F1631" s="1">
        <v>43244</v>
      </c>
      <c r="G1631" t="s">
        <v>6494</v>
      </c>
      <c r="H1631">
        <v>0</v>
      </c>
      <c r="I1631">
        <v>0</v>
      </c>
      <c r="J1631">
        <v>0</v>
      </c>
      <c r="K1631" t="s">
        <v>6495</v>
      </c>
      <c r="Q1631">
        <v>114</v>
      </c>
    </row>
    <row r="1632" spans="1:17" x14ac:dyDescent="0.25">
      <c r="A1632">
        <v>4608972</v>
      </c>
      <c r="B1632" t="s">
        <v>6496</v>
      </c>
      <c r="C1632" t="e">
        <f t="shared" ref="C1632:C1641" si="93">-VOylYXNq7sG6As966yTxA</f>
        <v>#NAME?</v>
      </c>
      <c r="D1632" t="s">
        <v>6497</v>
      </c>
      <c r="E1632">
        <v>3</v>
      </c>
      <c r="F1632" s="1">
        <v>40493</v>
      </c>
      <c r="G1632" t="s">
        <v>6498</v>
      </c>
      <c r="H1632">
        <v>4</v>
      </c>
      <c r="I1632">
        <v>0</v>
      </c>
      <c r="J1632">
        <v>1</v>
      </c>
      <c r="K1632" t="s">
        <v>6499</v>
      </c>
      <c r="L1632" s="3"/>
      <c r="Q1632">
        <v>284</v>
      </c>
    </row>
    <row r="1633" spans="1:17" x14ac:dyDescent="0.25">
      <c r="A1633">
        <v>4608954</v>
      </c>
      <c r="B1633" t="s">
        <v>6500</v>
      </c>
      <c r="C1633" t="e">
        <f t="shared" si="93"/>
        <v>#NAME?</v>
      </c>
      <c r="D1633" t="s">
        <v>6501</v>
      </c>
      <c r="E1633">
        <v>2</v>
      </c>
      <c r="F1633" s="1">
        <v>41215</v>
      </c>
      <c r="G1633" t="s">
        <v>6502</v>
      </c>
      <c r="H1633">
        <v>8</v>
      </c>
      <c r="I1633">
        <v>4</v>
      </c>
      <c r="J1633">
        <v>7</v>
      </c>
      <c r="K1633" t="s">
        <v>6503</v>
      </c>
      <c r="Q1633">
        <v>377</v>
      </c>
    </row>
    <row r="1634" spans="1:17" x14ac:dyDescent="0.25">
      <c r="A1634">
        <v>3128696</v>
      </c>
      <c r="B1634" t="s">
        <v>6504</v>
      </c>
      <c r="C1634" t="e">
        <f t="shared" si="93"/>
        <v>#NAME?</v>
      </c>
      <c r="D1634" t="s">
        <v>372</v>
      </c>
      <c r="E1634">
        <v>5</v>
      </c>
      <c r="F1634" s="1">
        <v>41617</v>
      </c>
      <c r="G1634" t="s">
        <v>6505</v>
      </c>
      <c r="H1634">
        <v>3</v>
      </c>
      <c r="I1634">
        <v>2</v>
      </c>
      <c r="J1634">
        <v>3</v>
      </c>
      <c r="K1634" t="s">
        <v>6506</v>
      </c>
      <c r="Q1634">
        <v>228</v>
      </c>
    </row>
    <row r="1635" spans="1:17" x14ac:dyDescent="0.25">
      <c r="A1635">
        <v>4608957</v>
      </c>
      <c r="B1635" t="s">
        <v>6507</v>
      </c>
      <c r="C1635" t="e">
        <f t="shared" si="93"/>
        <v>#NAME?</v>
      </c>
      <c r="D1635" t="s">
        <v>6508</v>
      </c>
      <c r="E1635">
        <v>4</v>
      </c>
      <c r="F1635" s="1">
        <v>42051</v>
      </c>
      <c r="G1635" t="s">
        <v>6509</v>
      </c>
      <c r="H1635">
        <v>4</v>
      </c>
      <c r="I1635">
        <v>1</v>
      </c>
      <c r="J1635">
        <v>4</v>
      </c>
      <c r="K1635" t="s">
        <v>6510</v>
      </c>
      <c r="Q1635">
        <v>78</v>
      </c>
    </row>
    <row r="1636" spans="1:17" x14ac:dyDescent="0.25">
      <c r="A1636">
        <v>3128702</v>
      </c>
      <c r="B1636" t="s">
        <v>6511</v>
      </c>
      <c r="C1636" t="e">
        <f t="shared" si="93"/>
        <v>#NAME?</v>
      </c>
      <c r="D1636" t="s">
        <v>6512</v>
      </c>
      <c r="E1636">
        <v>1</v>
      </c>
      <c r="F1636" s="1">
        <v>42199</v>
      </c>
      <c r="G1636" t="s">
        <v>6513</v>
      </c>
      <c r="H1636">
        <v>9</v>
      </c>
      <c r="I1636">
        <v>3</v>
      </c>
      <c r="J1636">
        <v>6</v>
      </c>
      <c r="K1636" t="s">
        <v>6514</v>
      </c>
      <c r="Q1636">
        <v>206</v>
      </c>
    </row>
    <row r="1637" spans="1:17" x14ac:dyDescent="0.25">
      <c r="A1637">
        <v>4608965</v>
      </c>
      <c r="B1637" t="s">
        <v>6515</v>
      </c>
      <c r="C1637" t="e">
        <f t="shared" si="93"/>
        <v>#NAME?</v>
      </c>
      <c r="D1637" t="s">
        <v>943</v>
      </c>
      <c r="E1637">
        <v>4</v>
      </c>
      <c r="F1637" s="1">
        <v>42201</v>
      </c>
      <c r="G1637" t="s">
        <v>6516</v>
      </c>
      <c r="H1637">
        <v>4</v>
      </c>
      <c r="I1637">
        <v>3</v>
      </c>
      <c r="J1637">
        <v>5</v>
      </c>
      <c r="K1637" t="s">
        <v>6517</v>
      </c>
      <c r="Q1637">
        <v>210</v>
      </c>
    </row>
    <row r="1638" spans="1:17" x14ac:dyDescent="0.25">
      <c r="A1638">
        <v>4608974</v>
      </c>
      <c r="B1638" t="s">
        <v>6518</v>
      </c>
      <c r="C1638" t="e">
        <f t="shared" si="93"/>
        <v>#NAME?</v>
      </c>
      <c r="D1638" t="s">
        <v>6519</v>
      </c>
      <c r="E1638">
        <v>3</v>
      </c>
      <c r="F1638" s="1">
        <v>42202</v>
      </c>
      <c r="G1638" t="s">
        <v>6520</v>
      </c>
      <c r="H1638">
        <v>4</v>
      </c>
      <c r="I1638">
        <v>3</v>
      </c>
      <c r="J1638">
        <v>8</v>
      </c>
      <c r="K1638" t="s">
        <v>6521</v>
      </c>
      <c r="Q1638">
        <v>140</v>
      </c>
    </row>
    <row r="1639" spans="1:17" x14ac:dyDescent="0.25">
      <c r="A1639">
        <v>4608956</v>
      </c>
      <c r="B1639" t="s">
        <v>6522</v>
      </c>
      <c r="C1639" t="e">
        <f t="shared" si="93"/>
        <v>#NAME?</v>
      </c>
      <c r="D1639" t="s">
        <v>6523</v>
      </c>
      <c r="E1639">
        <v>4</v>
      </c>
      <c r="F1639" s="1">
        <v>42206</v>
      </c>
      <c r="G1639" t="s">
        <v>6524</v>
      </c>
      <c r="H1639">
        <v>6</v>
      </c>
      <c r="I1639">
        <v>4</v>
      </c>
      <c r="J1639">
        <v>5</v>
      </c>
      <c r="K1639" t="s">
        <v>6525</v>
      </c>
      <c r="Q1639">
        <v>181</v>
      </c>
    </row>
    <row r="1640" spans="1:17" x14ac:dyDescent="0.25">
      <c r="A1640">
        <v>4608948</v>
      </c>
      <c r="B1640" t="e">
        <f>-kXZvy6j87SdHgpQ72zr8A</f>
        <v>#NAME?</v>
      </c>
      <c r="C1640" t="e">
        <f t="shared" si="93"/>
        <v>#NAME?</v>
      </c>
      <c r="D1640" t="s">
        <v>6526</v>
      </c>
      <c r="E1640">
        <v>2</v>
      </c>
      <c r="F1640" s="1">
        <v>42313</v>
      </c>
      <c r="G1640" t="s">
        <v>6527</v>
      </c>
      <c r="H1640">
        <v>6</v>
      </c>
      <c r="I1640">
        <v>2</v>
      </c>
      <c r="J1640">
        <v>5</v>
      </c>
      <c r="K1640" t="s">
        <v>6528</v>
      </c>
      <c r="Q1640">
        <v>338</v>
      </c>
    </row>
    <row r="1641" spans="1:17" x14ac:dyDescent="0.25">
      <c r="A1641">
        <v>4608962</v>
      </c>
      <c r="B1641" t="s">
        <v>6529</v>
      </c>
      <c r="C1641" t="e">
        <f t="shared" si="93"/>
        <v>#NAME?</v>
      </c>
      <c r="D1641" t="s">
        <v>6530</v>
      </c>
      <c r="E1641">
        <v>4</v>
      </c>
      <c r="F1641" s="1">
        <v>42374</v>
      </c>
      <c r="G1641" t="s">
        <v>6531</v>
      </c>
      <c r="H1641">
        <v>1</v>
      </c>
      <c r="I1641">
        <v>0</v>
      </c>
      <c r="J1641">
        <v>2</v>
      </c>
      <c r="K1641" t="s">
        <v>6532</v>
      </c>
      <c r="Q1641">
        <v>251</v>
      </c>
    </row>
    <row r="1642" spans="1:17" x14ac:dyDescent="0.25">
      <c r="A1642">
        <v>3187462</v>
      </c>
      <c r="B1642" t="s">
        <v>6533</v>
      </c>
      <c r="C1642" t="e">
        <f t="shared" ref="C1642:C1651" si="94">-VPbztwxZfQOnL6gar8Fvw</f>
        <v>#NAME?</v>
      </c>
      <c r="D1642" t="s">
        <v>3530</v>
      </c>
      <c r="E1642">
        <v>4</v>
      </c>
      <c r="F1642" s="1">
        <v>40479</v>
      </c>
      <c r="G1642" t="s">
        <v>6534</v>
      </c>
      <c r="H1642">
        <v>2</v>
      </c>
      <c r="I1642">
        <v>1</v>
      </c>
      <c r="J1642">
        <v>1</v>
      </c>
      <c r="K1642" t="s">
        <v>6535</v>
      </c>
      <c r="Q1642">
        <v>185</v>
      </c>
    </row>
    <row r="1643" spans="1:17" x14ac:dyDescent="0.25">
      <c r="A1643">
        <v>3187463</v>
      </c>
      <c r="B1643" t="s">
        <v>6536</v>
      </c>
      <c r="C1643" t="e">
        <f t="shared" si="94"/>
        <v>#NAME?</v>
      </c>
      <c r="D1643" t="s">
        <v>6537</v>
      </c>
      <c r="E1643">
        <v>4</v>
      </c>
      <c r="F1643" s="1">
        <v>40492</v>
      </c>
      <c r="G1643" t="s">
        <v>6538</v>
      </c>
      <c r="H1643">
        <v>9</v>
      </c>
      <c r="I1643">
        <v>8</v>
      </c>
      <c r="J1643">
        <v>4</v>
      </c>
      <c r="K1643" t="s">
        <v>6539</v>
      </c>
      <c r="Q1643">
        <v>352</v>
      </c>
    </row>
    <row r="1644" spans="1:17" x14ac:dyDescent="0.25">
      <c r="A1644">
        <v>3187478</v>
      </c>
      <c r="B1644" t="s">
        <v>6540</v>
      </c>
      <c r="C1644" t="e">
        <f t="shared" si="94"/>
        <v>#NAME?</v>
      </c>
      <c r="D1644" t="s">
        <v>6541</v>
      </c>
      <c r="E1644">
        <v>3</v>
      </c>
      <c r="F1644" s="1">
        <v>40532</v>
      </c>
      <c r="G1644" t="s">
        <v>6542</v>
      </c>
      <c r="H1644">
        <v>0</v>
      </c>
      <c r="I1644">
        <v>0</v>
      </c>
      <c r="J1644">
        <v>0</v>
      </c>
      <c r="K1644" t="s">
        <v>6543</v>
      </c>
      <c r="Q1644">
        <v>257</v>
      </c>
    </row>
    <row r="1645" spans="1:17" x14ac:dyDescent="0.25">
      <c r="A1645">
        <v>3187474</v>
      </c>
      <c r="B1645" t="s">
        <v>6544</v>
      </c>
      <c r="C1645" t="e">
        <f t="shared" si="94"/>
        <v>#NAME?</v>
      </c>
      <c r="D1645" t="s">
        <v>6545</v>
      </c>
      <c r="E1645">
        <v>3</v>
      </c>
      <c r="F1645" s="1">
        <v>41123</v>
      </c>
      <c r="G1645" t="s">
        <v>6546</v>
      </c>
      <c r="H1645">
        <v>0</v>
      </c>
      <c r="I1645">
        <v>1</v>
      </c>
      <c r="J1645">
        <v>0</v>
      </c>
      <c r="K1645" t="s">
        <v>6547</v>
      </c>
      <c r="Q1645">
        <v>130</v>
      </c>
    </row>
    <row r="1646" spans="1:17" x14ac:dyDescent="0.25">
      <c r="A1646">
        <v>3187461</v>
      </c>
      <c r="B1646" t="s">
        <v>6548</v>
      </c>
      <c r="C1646" t="e">
        <f t="shared" si="94"/>
        <v>#NAME?</v>
      </c>
      <c r="D1646" t="s">
        <v>6549</v>
      </c>
      <c r="E1646">
        <v>4</v>
      </c>
      <c r="F1646" s="1">
        <v>41694</v>
      </c>
      <c r="G1646" t="s">
        <v>6550</v>
      </c>
      <c r="H1646">
        <v>0</v>
      </c>
      <c r="I1646">
        <v>0</v>
      </c>
      <c r="J1646">
        <v>0</v>
      </c>
      <c r="K1646" t="s">
        <v>6551</v>
      </c>
      <c r="Q1646">
        <v>134</v>
      </c>
    </row>
    <row r="1647" spans="1:17" x14ac:dyDescent="0.25">
      <c r="A1647">
        <v>3187455</v>
      </c>
      <c r="B1647" t="s">
        <v>6552</v>
      </c>
      <c r="C1647" t="e">
        <f t="shared" si="94"/>
        <v>#NAME?</v>
      </c>
      <c r="D1647" t="s">
        <v>6553</v>
      </c>
      <c r="E1647">
        <v>4</v>
      </c>
      <c r="F1647" s="1">
        <v>41893</v>
      </c>
      <c r="G1647" t="s">
        <v>6554</v>
      </c>
      <c r="H1647">
        <v>0</v>
      </c>
      <c r="I1647">
        <v>0</v>
      </c>
      <c r="J1647">
        <v>0</v>
      </c>
      <c r="K1647" t="s">
        <v>6555</v>
      </c>
      <c r="Q1647">
        <v>217</v>
      </c>
    </row>
    <row r="1648" spans="1:17" x14ac:dyDescent="0.25">
      <c r="A1648">
        <v>3187450</v>
      </c>
      <c r="B1648" t="s">
        <v>6556</v>
      </c>
      <c r="C1648" t="e">
        <f t="shared" si="94"/>
        <v>#NAME?</v>
      </c>
      <c r="D1648" t="s">
        <v>6557</v>
      </c>
      <c r="E1648">
        <v>3</v>
      </c>
      <c r="F1648" s="1">
        <v>41955</v>
      </c>
      <c r="G1648" t="s">
        <v>6558</v>
      </c>
      <c r="H1648">
        <v>2</v>
      </c>
      <c r="I1648">
        <v>0</v>
      </c>
      <c r="J1648">
        <v>0</v>
      </c>
      <c r="K1648" t="s">
        <v>6559</v>
      </c>
      <c r="Q1648">
        <v>49</v>
      </c>
    </row>
    <row r="1649" spans="1:17" x14ac:dyDescent="0.25">
      <c r="A1649">
        <v>3187487</v>
      </c>
      <c r="B1649" t="s">
        <v>6560</v>
      </c>
      <c r="C1649" t="e">
        <f t="shared" si="94"/>
        <v>#NAME?</v>
      </c>
      <c r="D1649" t="e">
        <f>-yVblN2EqKWRBE9jfjWm-a</f>
        <v>#NAME?</v>
      </c>
      <c r="E1649">
        <v>5</v>
      </c>
      <c r="F1649" s="1">
        <v>42450</v>
      </c>
      <c r="G1649" t="s">
        <v>6561</v>
      </c>
      <c r="H1649">
        <v>2</v>
      </c>
      <c r="I1649">
        <v>0</v>
      </c>
      <c r="J1649">
        <v>3</v>
      </c>
      <c r="K1649" t="s">
        <v>6562</v>
      </c>
      <c r="Q1649">
        <v>144</v>
      </c>
    </row>
    <row r="1650" spans="1:17" x14ac:dyDescent="0.25">
      <c r="A1650">
        <v>3187470</v>
      </c>
      <c r="B1650" t="s">
        <v>6563</v>
      </c>
      <c r="C1650" t="e">
        <f t="shared" si="94"/>
        <v>#NAME?</v>
      </c>
      <c r="D1650" t="s">
        <v>6564</v>
      </c>
      <c r="E1650">
        <v>5</v>
      </c>
      <c r="F1650" s="1">
        <v>42935</v>
      </c>
      <c r="G1650" t="s">
        <v>6565</v>
      </c>
      <c r="H1650">
        <v>1</v>
      </c>
      <c r="I1650">
        <v>0</v>
      </c>
      <c r="J1650">
        <v>0</v>
      </c>
      <c r="K1650" t="s">
        <v>6566</v>
      </c>
      <c r="Q1650">
        <v>45</v>
      </c>
    </row>
    <row r="1651" spans="1:17" x14ac:dyDescent="0.25">
      <c r="A1651">
        <v>3187473</v>
      </c>
      <c r="B1651" t="s">
        <v>6567</v>
      </c>
      <c r="C1651" t="e">
        <f t="shared" si="94"/>
        <v>#NAME?</v>
      </c>
      <c r="D1651" t="s">
        <v>6568</v>
      </c>
      <c r="E1651">
        <v>4</v>
      </c>
      <c r="F1651" s="1">
        <v>42984</v>
      </c>
      <c r="G1651" t="s">
        <v>6569</v>
      </c>
      <c r="H1651">
        <v>1</v>
      </c>
      <c r="I1651">
        <v>0</v>
      </c>
      <c r="J1651">
        <v>0</v>
      </c>
      <c r="K1651" t="s">
        <v>6570</v>
      </c>
      <c r="Q1651">
        <v>93</v>
      </c>
    </row>
    <row r="1652" spans="1:17" x14ac:dyDescent="0.25">
      <c r="A1652">
        <v>2280597</v>
      </c>
      <c r="B1652" t="s">
        <v>6571</v>
      </c>
      <c r="C1652" t="e">
        <f t="shared" ref="C1652:C1661" si="95">-Vrb0dmE3AxJuJ0dyVY4NA</f>
        <v>#NAME?</v>
      </c>
      <c r="D1652" t="s">
        <v>6572</v>
      </c>
      <c r="E1652">
        <v>2</v>
      </c>
      <c r="F1652" s="1">
        <v>40492</v>
      </c>
      <c r="G1652" t="s">
        <v>6573</v>
      </c>
      <c r="H1652">
        <v>1</v>
      </c>
      <c r="I1652">
        <v>1</v>
      </c>
      <c r="J1652">
        <v>0</v>
      </c>
      <c r="K1652" t="s">
        <v>6574</v>
      </c>
      <c r="Q1652">
        <v>28</v>
      </c>
    </row>
    <row r="1653" spans="1:17" x14ac:dyDescent="0.25">
      <c r="A1653">
        <v>2246258</v>
      </c>
      <c r="B1653" t="s">
        <v>6575</v>
      </c>
      <c r="C1653" t="e">
        <f t="shared" si="95"/>
        <v>#NAME?</v>
      </c>
      <c r="D1653" t="s">
        <v>6576</v>
      </c>
      <c r="E1653">
        <v>2</v>
      </c>
      <c r="F1653" s="1">
        <v>40886</v>
      </c>
      <c r="G1653" t="s">
        <v>6577</v>
      </c>
      <c r="H1653">
        <v>1</v>
      </c>
      <c r="I1653">
        <v>0</v>
      </c>
      <c r="J1653">
        <v>0</v>
      </c>
      <c r="K1653" t="s">
        <v>6578</v>
      </c>
      <c r="Q1653">
        <v>73</v>
      </c>
    </row>
    <row r="1654" spans="1:17" x14ac:dyDescent="0.25">
      <c r="A1654">
        <v>2280563</v>
      </c>
      <c r="B1654" t="s">
        <v>6579</v>
      </c>
      <c r="C1654" t="e">
        <f t="shared" si="95"/>
        <v>#NAME?</v>
      </c>
      <c r="D1654" t="s">
        <v>6580</v>
      </c>
      <c r="E1654">
        <v>1</v>
      </c>
      <c r="F1654" s="1">
        <v>40886</v>
      </c>
      <c r="G1654" t="s">
        <v>6581</v>
      </c>
      <c r="H1654">
        <v>2</v>
      </c>
      <c r="I1654">
        <v>7</v>
      </c>
      <c r="J1654">
        <v>2</v>
      </c>
      <c r="K1654" t="s">
        <v>6582</v>
      </c>
      <c r="Q1654">
        <v>19</v>
      </c>
    </row>
    <row r="1655" spans="1:17" x14ac:dyDescent="0.25">
      <c r="A1655">
        <v>2280599</v>
      </c>
      <c r="B1655" t="s">
        <v>6583</v>
      </c>
      <c r="C1655" t="e">
        <f t="shared" si="95"/>
        <v>#NAME?</v>
      </c>
      <c r="D1655" t="s">
        <v>6584</v>
      </c>
      <c r="E1655">
        <v>2</v>
      </c>
      <c r="F1655" s="1">
        <v>40910</v>
      </c>
      <c r="G1655" t="s">
        <v>6585</v>
      </c>
      <c r="H1655">
        <v>2</v>
      </c>
      <c r="I1655">
        <v>3</v>
      </c>
      <c r="J1655">
        <v>2</v>
      </c>
      <c r="K1655" t="s">
        <v>6586</v>
      </c>
      <c r="Q1655">
        <v>78</v>
      </c>
    </row>
    <row r="1656" spans="1:17" x14ac:dyDescent="0.25">
      <c r="A1656">
        <v>2246252</v>
      </c>
      <c r="B1656" t="s">
        <v>6587</v>
      </c>
      <c r="C1656" t="e">
        <f t="shared" si="95"/>
        <v>#NAME?</v>
      </c>
      <c r="D1656" t="s">
        <v>6588</v>
      </c>
      <c r="E1656">
        <v>3</v>
      </c>
      <c r="F1656" s="1">
        <v>40910</v>
      </c>
      <c r="G1656" t="s">
        <v>6589</v>
      </c>
      <c r="H1656">
        <v>1</v>
      </c>
      <c r="I1656">
        <v>0</v>
      </c>
      <c r="J1656">
        <v>0</v>
      </c>
      <c r="K1656" t="s">
        <v>6590</v>
      </c>
      <c r="Q1656">
        <v>105</v>
      </c>
    </row>
    <row r="1657" spans="1:17" x14ac:dyDescent="0.25">
      <c r="A1657">
        <v>2246260</v>
      </c>
      <c r="B1657" t="s">
        <v>6591</v>
      </c>
      <c r="C1657" t="e">
        <f t="shared" si="95"/>
        <v>#NAME?</v>
      </c>
      <c r="D1657" t="s">
        <v>6592</v>
      </c>
      <c r="E1657">
        <v>1</v>
      </c>
      <c r="F1657" s="1">
        <v>40910</v>
      </c>
      <c r="G1657" t="s">
        <v>6593</v>
      </c>
      <c r="H1657">
        <v>0</v>
      </c>
      <c r="I1657">
        <v>0</v>
      </c>
      <c r="J1657">
        <v>0</v>
      </c>
      <c r="K1657" t="s">
        <v>6594</v>
      </c>
      <c r="Q1657">
        <v>20</v>
      </c>
    </row>
    <row r="1658" spans="1:17" x14ac:dyDescent="0.25">
      <c r="A1658">
        <v>2280567</v>
      </c>
      <c r="B1658" t="s">
        <v>6595</v>
      </c>
      <c r="C1658" t="e">
        <f t="shared" si="95"/>
        <v>#NAME?</v>
      </c>
      <c r="D1658" t="s">
        <v>6596</v>
      </c>
      <c r="E1658">
        <v>5</v>
      </c>
      <c r="F1658" s="1">
        <v>40929</v>
      </c>
      <c r="G1658" t="s">
        <v>6597</v>
      </c>
      <c r="H1658">
        <v>2</v>
      </c>
      <c r="I1658">
        <v>0</v>
      </c>
      <c r="J1658">
        <v>1</v>
      </c>
      <c r="K1658" t="s">
        <v>6598</v>
      </c>
      <c r="Q1658">
        <v>74</v>
      </c>
    </row>
    <row r="1659" spans="1:17" x14ac:dyDescent="0.25">
      <c r="A1659">
        <v>2280587</v>
      </c>
      <c r="B1659" t="s">
        <v>6599</v>
      </c>
      <c r="C1659" t="e">
        <f t="shared" si="95"/>
        <v>#NAME?</v>
      </c>
      <c r="D1659" t="s">
        <v>6600</v>
      </c>
      <c r="E1659">
        <v>3</v>
      </c>
      <c r="F1659" s="1">
        <v>40969</v>
      </c>
      <c r="G1659" t="s">
        <v>6601</v>
      </c>
      <c r="H1659">
        <v>7</v>
      </c>
      <c r="I1659">
        <v>4</v>
      </c>
      <c r="J1659">
        <v>4</v>
      </c>
      <c r="K1659" t="s">
        <v>6602</v>
      </c>
      <c r="Q1659">
        <v>47</v>
      </c>
    </row>
    <row r="1660" spans="1:17" x14ac:dyDescent="0.25">
      <c r="A1660">
        <v>2246263</v>
      </c>
      <c r="B1660" t="s">
        <v>6603</v>
      </c>
      <c r="C1660" t="e">
        <f t="shared" si="95"/>
        <v>#NAME?</v>
      </c>
      <c r="D1660" t="s">
        <v>6604</v>
      </c>
      <c r="E1660">
        <v>3</v>
      </c>
      <c r="F1660" s="1">
        <v>41004</v>
      </c>
      <c r="G1660" t="s">
        <v>6605</v>
      </c>
      <c r="H1660">
        <v>1</v>
      </c>
      <c r="I1660">
        <v>0</v>
      </c>
      <c r="J1660">
        <v>0</v>
      </c>
      <c r="K1660" t="s">
        <v>6606</v>
      </c>
      <c r="Q1660">
        <v>23</v>
      </c>
    </row>
    <row r="1661" spans="1:17" x14ac:dyDescent="0.25">
      <c r="A1661">
        <v>2280554</v>
      </c>
      <c r="B1661" t="s">
        <v>6607</v>
      </c>
      <c r="C1661" t="e">
        <f t="shared" si="95"/>
        <v>#NAME?</v>
      </c>
      <c r="D1661" t="s">
        <v>6608</v>
      </c>
      <c r="E1661">
        <v>1</v>
      </c>
      <c r="F1661" s="1">
        <v>41004</v>
      </c>
      <c r="G1661" t="s">
        <v>6609</v>
      </c>
      <c r="H1661">
        <v>1</v>
      </c>
      <c r="I1661">
        <v>1</v>
      </c>
      <c r="J1661">
        <v>0</v>
      </c>
      <c r="K1661" t="s">
        <v>6610</v>
      </c>
      <c r="Q1661">
        <v>46</v>
      </c>
    </row>
    <row r="1662" spans="1:17" x14ac:dyDescent="0.25">
      <c r="A1662">
        <v>2937581</v>
      </c>
      <c r="B1662" t="s">
        <v>6611</v>
      </c>
      <c r="C1662" t="e">
        <f t="shared" ref="C1662:C1671" si="96">-WCWlsVGhxaLQMfpKuuKhw</f>
        <v>#NAME?</v>
      </c>
      <c r="D1662" t="s">
        <v>6612</v>
      </c>
      <c r="E1662">
        <v>5</v>
      </c>
      <c r="F1662" s="1">
        <v>40780</v>
      </c>
      <c r="G1662" t="s">
        <v>6613</v>
      </c>
      <c r="H1662">
        <v>19</v>
      </c>
      <c r="I1662">
        <v>6</v>
      </c>
      <c r="J1662">
        <v>12</v>
      </c>
      <c r="K1662" t="s">
        <v>6614</v>
      </c>
      <c r="Q1662">
        <v>379</v>
      </c>
    </row>
    <row r="1663" spans="1:17" x14ac:dyDescent="0.25">
      <c r="A1663">
        <v>2937592</v>
      </c>
      <c r="B1663" t="s">
        <v>6615</v>
      </c>
      <c r="C1663" t="e">
        <f t="shared" si="96"/>
        <v>#NAME?</v>
      </c>
      <c r="D1663" t="e">
        <f>-mrN5jCUJIXrGlyvO5RerQ</f>
        <v>#NAME?</v>
      </c>
      <c r="E1663">
        <v>5</v>
      </c>
      <c r="F1663" s="1">
        <v>40976</v>
      </c>
      <c r="G1663" t="s">
        <v>6616</v>
      </c>
      <c r="H1663">
        <v>5</v>
      </c>
      <c r="I1663">
        <v>1</v>
      </c>
      <c r="J1663">
        <v>2</v>
      </c>
      <c r="K1663" t="s">
        <v>6617</v>
      </c>
      <c r="Q1663">
        <v>319</v>
      </c>
    </row>
    <row r="1664" spans="1:17" x14ac:dyDescent="0.25">
      <c r="A1664">
        <v>2938247</v>
      </c>
      <c r="B1664" t="s">
        <v>6618</v>
      </c>
      <c r="C1664" t="e">
        <f t="shared" si="96"/>
        <v>#NAME?</v>
      </c>
      <c r="D1664" t="s">
        <v>6619</v>
      </c>
      <c r="E1664">
        <v>5</v>
      </c>
      <c r="F1664" s="1">
        <v>41005</v>
      </c>
      <c r="G1664" t="s">
        <v>6620</v>
      </c>
      <c r="H1664">
        <v>2</v>
      </c>
      <c r="I1664">
        <v>0</v>
      </c>
      <c r="J1664">
        <v>0</v>
      </c>
      <c r="K1664" t="s">
        <v>6621</v>
      </c>
      <c r="Q1664">
        <v>715</v>
      </c>
    </row>
    <row r="1665" spans="1:17" x14ac:dyDescent="0.25">
      <c r="A1665">
        <v>2937597</v>
      </c>
      <c r="B1665" t="s">
        <v>6622</v>
      </c>
      <c r="C1665" t="e">
        <f t="shared" si="96"/>
        <v>#NAME?</v>
      </c>
      <c r="D1665" t="s">
        <v>6623</v>
      </c>
      <c r="E1665">
        <v>5</v>
      </c>
      <c r="F1665" s="1">
        <v>41082</v>
      </c>
      <c r="G1665" t="s">
        <v>6624</v>
      </c>
      <c r="H1665">
        <v>2</v>
      </c>
      <c r="I1665">
        <v>0</v>
      </c>
      <c r="J1665">
        <v>0</v>
      </c>
      <c r="K1665" t="s">
        <v>6625</v>
      </c>
      <c r="Q1665">
        <v>471</v>
      </c>
    </row>
    <row r="1666" spans="1:17" x14ac:dyDescent="0.25">
      <c r="A1666">
        <v>2937585</v>
      </c>
      <c r="B1666" t="s">
        <v>6626</v>
      </c>
      <c r="C1666" t="e">
        <f t="shared" si="96"/>
        <v>#NAME?</v>
      </c>
      <c r="D1666" t="s">
        <v>6627</v>
      </c>
      <c r="E1666">
        <v>5</v>
      </c>
      <c r="F1666" s="1">
        <v>41103</v>
      </c>
      <c r="G1666" t="s">
        <v>6628</v>
      </c>
      <c r="H1666">
        <v>6</v>
      </c>
      <c r="I1666">
        <v>0</v>
      </c>
      <c r="J1666">
        <v>0</v>
      </c>
      <c r="K1666" t="s">
        <v>6629</v>
      </c>
      <c r="Q1666">
        <v>260</v>
      </c>
    </row>
    <row r="1667" spans="1:17" x14ac:dyDescent="0.25">
      <c r="A1667">
        <v>2937622</v>
      </c>
      <c r="B1667" t="s">
        <v>6630</v>
      </c>
      <c r="C1667" t="e">
        <f t="shared" si="96"/>
        <v>#NAME?</v>
      </c>
      <c r="D1667" t="s">
        <v>5694</v>
      </c>
      <c r="E1667">
        <v>5</v>
      </c>
      <c r="F1667" s="1">
        <v>41529</v>
      </c>
      <c r="G1667" t="s">
        <v>6631</v>
      </c>
      <c r="H1667">
        <v>2</v>
      </c>
      <c r="I1667">
        <v>1</v>
      </c>
      <c r="J1667">
        <v>1</v>
      </c>
      <c r="K1667" t="s">
        <v>6632</v>
      </c>
      <c r="Q1667">
        <v>315</v>
      </c>
    </row>
    <row r="1668" spans="1:17" x14ac:dyDescent="0.25">
      <c r="A1668">
        <v>2937590</v>
      </c>
      <c r="B1668" t="s">
        <v>6633</v>
      </c>
      <c r="C1668" t="e">
        <f t="shared" si="96"/>
        <v>#NAME?</v>
      </c>
      <c r="D1668" t="s">
        <v>6634</v>
      </c>
      <c r="E1668">
        <v>5</v>
      </c>
      <c r="F1668" s="1">
        <v>41541</v>
      </c>
      <c r="G1668" t="s">
        <v>6635</v>
      </c>
      <c r="H1668">
        <v>1</v>
      </c>
      <c r="I1668">
        <v>0</v>
      </c>
      <c r="J1668">
        <v>0</v>
      </c>
      <c r="K1668" t="s">
        <v>6636</v>
      </c>
      <c r="Q1668">
        <v>246</v>
      </c>
    </row>
    <row r="1669" spans="1:17" x14ac:dyDescent="0.25">
      <c r="A1669">
        <v>2937617</v>
      </c>
      <c r="B1669" t="s">
        <v>6637</v>
      </c>
      <c r="C1669" t="e">
        <f t="shared" si="96"/>
        <v>#NAME?</v>
      </c>
      <c r="D1669" t="s">
        <v>947</v>
      </c>
      <c r="E1669">
        <v>5</v>
      </c>
      <c r="F1669" s="1">
        <v>41747</v>
      </c>
      <c r="G1669" t="s">
        <v>6638</v>
      </c>
      <c r="H1669">
        <v>3</v>
      </c>
      <c r="I1669">
        <v>1</v>
      </c>
      <c r="J1669">
        <v>2</v>
      </c>
      <c r="K1669" t="s">
        <v>6639</v>
      </c>
      <c r="Q1669">
        <v>424</v>
      </c>
    </row>
    <row r="1670" spans="1:17" x14ac:dyDescent="0.25">
      <c r="A1670">
        <v>2937566</v>
      </c>
      <c r="B1670" t="s">
        <v>6640</v>
      </c>
      <c r="C1670" t="e">
        <f t="shared" si="96"/>
        <v>#NAME?</v>
      </c>
      <c r="D1670" t="s">
        <v>6641</v>
      </c>
      <c r="E1670">
        <v>5</v>
      </c>
      <c r="F1670" s="1">
        <v>41884</v>
      </c>
      <c r="G1670" t="s">
        <v>6642</v>
      </c>
      <c r="H1670">
        <v>1</v>
      </c>
      <c r="I1670">
        <v>0</v>
      </c>
      <c r="J1670">
        <v>0</v>
      </c>
      <c r="K1670" t="s">
        <v>6643</v>
      </c>
      <c r="Q1670">
        <v>392</v>
      </c>
    </row>
    <row r="1671" spans="1:17" x14ac:dyDescent="0.25">
      <c r="A1671">
        <v>2937563</v>
      </c>
      <c r="B1671" t="s">
        <v>6644</v>
      </c>
      <c r="C1671" t="e">
        <f t="shared" si="96"/>
        <v>#NAME?</v>
      </c>
      <c r="D1671" t="s">
        <v>4873</v>
      </c>
      <c r="E1671">
        <v>5</v>
      </c>
      <c r="F1671" s="1">
        <v>41946</v>
      </c>
      <c r="G1671" t="s">
        <v>6645</v>
      </c>
      <c r="H1671">
        <v>1</v>
      </c>
      <c r="I1671">
        <v>0</v>
      </c>
      <c r="J1671">
        <v>1</v>
      </c>
      <c r="K1671" t="s">
        <v>6646</v>
      </c>
      <c r="Q1671">
        <v>135</v>
      </c>
    </row>
    <row r="1672" spans="1:17" x14ac:dyDescent="0.25">
      <c r="A1672">
        <v>4043926</v>
      </c>
      <c r="B1672" t="s">
        <v>6647</v>
      </c>
      <c r="C1672" t="e">
        <f t="shared" ref="C1672:C1681" si="97">-WMhXcdzVV-o3PN06-yzRA</f>
        <v>#NAME?</v>
      </c>
      <c r="D1672" t="s">
        <v>6648</v>
      </c>
      <c r="E1672">
        <v>5</v>
      </c>
      <c r="F1672" s="1">
        <v>40268</v>
      </c>
      <c r="G1672" t="s">
        <v>6649</v>
      </c>
      <c r="H1672">
        <v>7</v>
      </c>
      <c r="I1672">
        <v>0</v>
      </c>
      <c r="J1672">
        <v>2</v>
      </c>
      <c r="K1672" t="s">
        <v>6650</v>
      </c>
      <c r="Q1672">
        <v>124</v>
      </c>
    </row>
    <row r="1673" spans="1:17" x14ac:dyDescent="0.25">
      <c r="A1673">
        <v>4043971</v>
      </c>
      <c r="B1673" t="s">
        <v>6651</v>
      </c>
      <c r="C1673" t="e">
        <f t="shared" si="97"/>
        <v>#NAME?</v>
      </c>
      <c r="D1673" t="s">
        <v>6652</v>
      </c>
      <c r="E1673">
        <v>4</v>
      </c>
      <c r="F1673" s="1">
        <v>40729</v>
      </c>
      <c r="G1673" t="s">
        <v>6653</v>
      </c>
      <c r="H1673">
        <v>2</v>
      </c>
      <c r="I1673">
        <v>0</v>
      </c>
      <c r="J1673">
        <v>1</v>
      </c>
      <c r="K1673" t="s">
        <v>6654</v>
      </c>
      <c r="Q1673">
        <v>201</v>
      </c>
    </row>
    <row r="1674" spans="1:17" x14ac:dyDescent="0.25">
      <c r="A1674">
        <v>4043921</v>
      </c>
      <c r="B1674" t="s">
        <v>6655</v>
      </c>
      <c r="C1674" t="e">
        <f t="shared" si="97"/>
        <v>#NAME?</v>
      </c>
      <c r="D1674" t="s">
        <v>6656</v>
      </c>
      <c r="E1674">
        <v>4</v>
      </c>
      <c r="F1674" s="1">
        <v>41233</v>
      </c>
      <c r="G1674" t="s">
        <v>6657</v>
      </c>
      <c r="H1674">
        <v>3</v>
      </c>
      <c r="I1674">
        <v>2</v>
      </c>
      <c r="J1674">
        <v>4</v>
      </c>
      <c r="K1674" t="s">
        <v>6658</v>
      </c>
      <c r="Q1674">
        <v>229</v>
      </c>
    </row>
    <row r="1675" spans="1:17" x14ac:dyDescent="0.25">
      <c r="A1675">
        <v>4043967</v>
      </c>
      <c r="B1675" t="s">
        <v>6659</v>
      </c>
      <c r="C1675" t="e">
        <f t="shared" si="97"/>
        <v>#NAME?</v>
      </c>
      <c r="D1675" t="s">
        <v>6660</v>
      </c>
      <c r="E1675">
        <v>3</v>
      </c>
      <c r="F1675" s="1">
        <v>41583</v>
      </c>
      <c r="G1675" t="s">
        <v>6661</v>
      </c>
      <c r="H1675">
        <v>0</v>
      </c>
      <c r="I1675">
        <v>0</v>
      </c>
      <c r="J1675">
        <v>0</v>
      </c>
      <c r="K1675" t="s">
        <v>6662</v>
      </c>
      <c r="Q1675">
        <v>81</v>
      </c>
    </row>
    <row r="1676" spans="1:17" x14ac:dyDescent="0.25">
      <c r="A1676">
        <v>4043970</v>
      </c>
      <c r="B1676" t="e">
        <f>-bI4KPqI0dsu0odISKhoQQ</f>
        <v>#NAME?</v>
      </c>
      <c r="C1676" t="e">
        <f t="shared" si="97"/>
        <v>#NAME?</v>
      </c>
      <c r="D1676" t="s">
        <v>6663</v>
      </c>
      <c r="E1676">
        <v>3</v>
      </c>
      <c r="F1676" s="1">
        <v>41612</v>
      </c>
      <c r="G1676" t="s">
        <v>6664</v>
      </c>
      <c r="H1676">
        <v>0</v>
      </c>
      <c r="I1676">
        <v>0</v>
      </c>
      <c r="J1676">
        <v>0</v>
      </c>
      <c r="K1676" t="s">
        <v>6665</v>
      </c>
      <c r="Q1676">
        <v>92</v>
      </c>
    </row>
    <row r="1677" spans="1:17" x14ac:dyDescent="0.25">
      <c r="A1677">
        <v>4043951</v>
      </c>
      <c r="B1677" t="s">
        <v>6666</v>
      </c>
      <c r="C1677" t="e">
        <f t="shared" si="97"/>
        <v>#NAME?</v>
      </c>
      <c r="D1677" t="s">
        <v>6667</v>
      </c>
      <c r="E1677">
        <v>4</v>
      </c>
      <c r="F1677" s="1">
        <v>41612</v>
      </c>
      <c r="G1677" t="s">
        <v>6668</v>
      </c>
      <c r="H1677">
        <v>1</v>
      </c>
      <c r="I1677">
        <v>4</v>
      </c>
      <c r="J1677">
        <v>1</v>
      </c>
      <c r="K1677" t="s">
        <v>6669</v>
      </c>
      <c r="Q1677">
        <v>236</v>
      </c>
    </row>
    <row r="1678" spans="1:17" x14ac:dyDescent="0.25">
      <c r="A1678">
        <v>4043956</v>
      </c>
      <c r="B1678" t="s">
        <v>6670</v>
      </c>
      <c r="C1678" t="e">
        <f t="shared" si="97"/>
        <v>#NAME?</v>
      </c>
      <c r="D1678" t="s">
        <v>6671</v>
      </c>
      <c r="E1678">
        <v>5</v>
      </c>
      <c r="F1678" s="1">
        <v>41637</v>
      </c>
      <c r="G1678" t="s">
        <v>6672</v>
      </c>
      <c r="H1678">
        <v>5</v>
      </c>
      <c r="I1678">
        <v>2</v>
      </c>
      <c r="J1678">
        <v>3</v>
      </c>
      <c r="K1678" t="s">
        <v>6673</v>
      </c>
      <c r="Q1678">
        <v>89</v>
      </c>
    </row>
    <row r="1679" spans="1:17" x14ac:dyDescent="0.25">
      <c r="A1679">
        <v>4043935</v>
      </c>
      <c r="B1679" t="s">
        <v>6674</v>
      </c>
      <c r="C1679" t="e">
        <f t="shared" si="97"/>
        <v>#NAME?</v>
      </c>
      <c r="D1679" t="s">
        <v>6675</v>
      </c>
      <c r="E1679">
        <v>5</v>
      </c>
      <c r="F1679" s="1">
        <v>41675</v>
      </c>
      <c r="G1679" t="s">
        <v>6676</v>
      </c>
      <c r="H1679">
        <v>0</v>
      </c>
      <c r="I1679">
        <v>0</v>
      </c>
      <c r="J1679">
        <v>0</v>
      </c>
      <c r="K1679" t="s">
        <v>6677</v>
      </c>
      <c r="Q1679">
        <v>72</v>
      </c>
    </row>
    <row r="1680" spans="1:17" x14ac:dyDescent="0.25">
      <c r="A1680">
        <v>4043928</v>
      </c>
      <c r="B1680" t="s">
        <v>6678</v>
      </c>
      <c r="C1680" t="e">
        <f t="shared" si="97"/>
        <v>#NAME?</v>
      </c>
      <c r="D1680" t="s">
        <v>6679</v>
      </c>
      <c r="E1680">
        <v>5</v>
      </c>
      <c r="F1680" s="1">
        <v>41902</v>
      </c>
      <c r="G1680" t="s">
        <v>6680</v>
      </c>
      <c r="H1680">
        <v>3</v>
      </c>
      <c r="I1680">
        <v>0</v>
      </c>
      <c r="J1680">
        <v>1</v>
      </c>
      <c r="K1680" t="s">
        <v>6681</v>
      </c>
      <c r="Q1680">
        <v>58</v>
      </c>
    </row>
    <row r="1681" spans="1:17" x14ac:dyDescent="0.25">
      <c r="A1681">
        <v>4043964</v>
      </c>
      <c r="B1681" t="s">
        <v>6682</v>
      </c>
      <c r="C1681" t="e">
        <f t="shared" si="97"/>
        <v>#NAME?</v>
      </c>
      <c r="D1681" t="s">
        <v>6683</v>
      </c>
      <c r="E1681">
        <v>5</v>
      </c>
      <c r="F1681" s="1">
        <v>41949</v>
      </c>
      <c r="G1681" t="s">
        <v>6684</v>
      </c>
      <c r="H1681">
        <v>6</v>
      </c>
      <c r="I1681">
        <v>3</v>
      </c>
      <c r="J1681">
        <v>3</v>
      </c>
      <c r="K1681" t="s">
        <v>6685</v>
      </c>
      <c r="Q1681">
        <v>159</v>
      </c>
    </row>
    <row r="1682" spans="1:17" x14ac:dyDescent="0.25">
      <c r="A1682">
        <v>5895186</v>
      </c>
      <c r="B1682" t="s">
        <v>6686</v>
      </c>
      <c r="C1682" t="e">
        <f t="shared" ref="C1682:C1691" si="98">-WYbVngIGDQ81MY12UtwnA</f>
        <v>#NAME?</v>
      </c>
      <c r="D1682" t="s">
        <v>6687</v>
      </c>
      <c r="E1682">
        <v>4</v>
      </c>
      <c r="F1682" s="1">
        <v>41684</v>
      </c>
      <c r="G1682" t="s">
        <v>6688</v>
      </c>
      <c r="H1682">
        <v>5</v>
      </c>
      <c r="I1682">
        <v>1</v>
      </c>
      <c r="J1682">
        <v>4</v>
      </c>
      <c r="K1682" t="s">
        <v>6689</v>
      </c>
      <c r="Q1682">
        <v>760</v>
      </c>
    </row>
    <row r="1683" spans="1:17" x14ac:dyDescent="0.25">
      <c r="A1683">
        <v>5895247</v>
      </c>
      <c r="B1683" t="s">
        <v>6690</v>
      </c>
      <c r="C1683" t="e">
        <f t="shared" si="98"/>
        <v>#NAME?</v>
      </c>
      <c r="D1683" t="s">
        <v>6691</v>
      </c>
      <c r="E1683">
        <v>4</v>
      </c>
      <c r="F1683" s="1">
        <v>41689</v>
      </c>
      <c r="G1683" t="s">
        <v>6692</v>
      </c>
      <c r="H1683">
        <v>8</v>
      </c>
      <c r="I1683">
        <v>2</v>
      </c>
      <c r="J1683">
        <v>4</v>
      </c>
      <c r="K1683" t="s">
        <v>6693</v>
      </c>
      <c r="Q1683">
        <v>140</v>
      </c>
    </row>
    <row r="1684" spans="1:17" x14ac:dyDescent="0.25">
      <c r="A1684">
        <v>5895214</v>
      </c>
      <c r="B1684" t="s">
        <v>6694</v>
      </c>
      <c r="C1684" t="e">
        <f t="shared" si="98"/>
        <v>#NAME?</v>
      </c>
      <c r="D1684" t="s">
        <v>6695</v>
      </c>
      <c r="E1684">
        <v>2</v>
      </c>
      <c r="F1684" s="1">
        <v>41691</v>
      </c>
      <c r="G1684" t="s">
        <v>6696</v>
      </c>
      <c r="H1684">
        <v>5</v>
      </c>
      <c r="I1684">
        <v>4</v>
      </c>
      <c r="J1684">
        <v>4</v>
      </c>
      <c r="K1684" t="s">
        <v>6697</v>
      </c>
      <c r="Q1684">
        <v>170</v>
      </c>
    </row>
    <row r="1685" spans="1:17" x14ac:dyDescent="0.25">
      <c r="A1685">
        <v>5895182</v>
      </c>
      <c r="B1685" t="s">
        <v>6698</v>
      </c>
      <c r="C1685" t="e">
        <f t="shared" si="98"/>
        <v>#NAME?</v>
      </c>
      <c r="D1685" t="s">
        <v>6699</v>
      </c>
      <c r="E1685">
        <v>5</v>
      </c>
      <c r="F1685" s="1">
        <v>41697</v>
      </c>
      <c r="G1685" t="s">
        <v>6700</v>
      </c>
      <c r="H1685">
        <v>6</v>
      </c>
      <c r="I1685">
        <v>3</v>
      </c>
      <c r="J1685">
        <v>5</v>
      </c>
      <c r="K1685" t="s">
        <v>6701</v>
      </c>
      <c r="Q1685">
        <v>338</v>
      </c>
    </row>
    <row r="1686" spans="1:17" x14ac:dyDescent="0.25">
      <c r="A1686">
        <v>5895240</v>
      </c>
      <c r="B1686" t="s">
        <v>6702</v>
      </c>
      <c r="C1686" t="e">
        <f t="shared" si="98"/>
        <v>#NAME?</v>
      </c>
      <c r="D1686" t="s">
        <v>5628</v>
      </c>
      <c r="E1686">
        <v>3</v>
      </c>
      <c r="F1686" s="1">
        <v>41830</v>
      </c>
      <c r="G1686" t="s">
        <v>6703</v>
      </c>
      <c r="H1686">
        <v>32</v>
      </c>
      <c r="I1686">
        <v>24</v>
      </c>
      <c r="J1686">
        <v>33</v>
      </c>
      <c r="K1686" t="s">
        <v>6704</v>
      </c>
      <c r="Q1686">
        <v>325</v>
      </c>
    </row>
    <row r="1687" spans="1:17" x14ac:dyDescent="0.25">
      <c r="A1687">
        <v>5895255</v>
      </c>
      <c r="B1687" t="s">
        <v>6705</v>
      </c>
      <c r="C1687" t="e">
        <f t="shared" si="98"/>
        <v>#NAME?</v>
      </c>
      <c r="D1687" t="s">
        <v>6706</v>
      </c>
      <c r="E1687">
        <v>3</v>
      </c>
      <c r="F1687" s="1">
        <v>42031</v>
      </c>
      <c r="G1687" t="s">
        <v>6707</v>
      </c>
      <c r="H1687">
        <v>36</v>
      </c>
      <c r="I1687">
        <v>32</v>
      </c>
      <c r="J1687">
        <v>39</v>
      </c>
      <c r="K1687" t="s">
        <v>6708</v>
      </c>
      <c r="Q1687">
        <v>140</v>
      </c>
    </row>
    <row r="1688" spans="1:17" x14ac:dyDescent="0.25">
      <c r="A1688">
        <v>5895263</v>
      </c>
      <c r="B1688" t="s">
        <v>6709</v>
      </c>
      <c r="C1688" t="e">
        <f t="shared" si="98"/>
        <v>#NAME?</v>
      </c>
      <c r="D1688" t="s">
        <v>6710</v>
      </c>
      <c r="E1688">
        <v>4</v>
      </c>
      <c r="F1688" s="1">
        <v>42328</v>
      </c>
      <c r="G1688" t="s">
        <v>6711</v>
      </c>
      <c r="H1688">
        <v>27</v>
      </c>
      <c r="I1688">
        <v>21</v>
      </c>
      <c r="J1688">
        <v>28</v>
      </c>
      <c r="K1688" t="s">
        <v>6712</v>
      </c>
      <c r="Q1688">
        <v>174</v>
      </c>
    </row>
    <row r="1689" spans="1:17" x14ac:dyDescent="0.25">
      <c r="A1689">
        <v>5895192</v>
      </c>
      <c r="B1689" t="s">
        <v>6713</v>
      </c>
      <c r="C1689" t="e">
        <f t="shared" si="98"/>
        <v>#NAME?</v>
      </c>
      <c r="D1689" t="s">
        <v>6714</v>
      </c>
      <c r="E1689">
        <v>4</v>
      </c>
      <c r="F1689" s="1">
        <v>42410</v>
      </c>
      <c r="G1689" t="s">
        <v>6715</v>
      </c>
      <c r="H1689">
        <v>26</v>
      </c>
      <c r="I1689">
        <v>22</v>
      </c>
      <c r="J1689">
        <v>24</v>
      </c>
      <c r="K1689" t="s">
        <v>6716</v>
      </c>
      <c r="Q1689">
        <v>236</v>
      </c>
    </row>
    <row r="1690" spans="1:17" x14ac:dyDescent="0.25">
      <c r="A1690">
        <v>5895216</v>
      </c>
      <c r="B1690" t="s">
        <v>6717</v>
      </c>
      <c r="C1690" t="e">
        <f t="shared" si="98"/>
        <v>#NAME?</v>
      </c>
      <c r="D1690" t="s">
        <v>2012</v>
      </c>
      <c r="E1690">
        <v>4</v>
      </c>
      <c r="F1690" s="1">
        <v>42972</v>
      </c>
      <c r="G1690" t="s">
        <v>6718</v>
      </c>
      <c r="H1690">
        <v>15</v>
      </c>
      <c r="I1690">
        <v>13</v>
      </c>
      <c r="J1690">
        <v>16</v>
      </c>
      <c r="K1690" t="s">
        <v>6719</v>
      </c>
      <c r="Q1690">
        <v>370</v>
      </c>
    </row>
    <row r="1691" spans="1:17" x14ac:dyDescent="0.25">
      <c r="A1691">
        <v>5895246</v>
      </c>
      <c r="B1691" t="e">
        <f>-IM6hwkKoPVK_29nBEaJ0Q</f>
        <v>#NAME?</v>
      </c>
      <c r="C1691" t="e">
        <f t="shared" si="98"/>
        <v>#NAME?</v>
      </c>
      <c r="D1691" t="s">
        <v>6720</v>
      </c>
      <c r="E1691">
        <v>3</v>
      </c>
      <c r="F1691" s="1">
        <v>43019</v>
      </c>
      <c r="G1691" t="s">
        <v>6721</v>
      </c>
      <c r="H1691">
        <v>15</v>
      </c>
      <c r="I1691">
        <v>12</v>
      </c>
      <c r="J1691">
        <v>13</v>
      </c>
      <c r="K1691" t="s">
        <v>6722</v>
      </c>
      <c r="Q1691">
        <v>357</v>
      </c>
    </row>
    <row r="1692" spans="1:17" x14ac:dyDescent="0.25">
      <c r="A1692">
        <v>3966321</v>
      </c>
      <c r="B1692" t="s">
        <v>6723</v>
      </c>
      <c r="C1692" t="e">
        <f t="shared" ref="C1692:C1701" si="99">-WnJbMzRQVBQv5sWfZJi7A</f>
        <v>#NAME?</v>
      </c>
      <c r="D1692" t="s">
        <v>6724</v>
      </c>
      <c r="E1692">
        <v>4</v>
      </c>
      <c r="F1692" s="1">
        <v>41582</v>
      </c>
      <c r="G1692" t="s">
        <v>6725</v>
      </c>
      <c r="H1692">
        <v>1</v>
      </c>
      <c r="I1692">
        <v>0</v>
      </c>
      <c r="J1692">
        <v>0</v>
      </c>
      <c r="K1692" t="s">
        <v>6726</v>
      </c>
      <c r="Q1692">
        <v>48</v>
      </c>
    </row>
    <row r="1693" spans="1:17" x14ac:dyDescent="0.25">
      <c r="A1693">
        <v>3966313</v>
      </c>
      <c r="B1693" t="s">
        <v>6727</v>
      </c>
      <c r="C1693" t="e">
        <f t="shared" si="99"/>
        <v>#NAME?</v>
      </c>
      <c r="D1693" t="s">
        <v>6728</v>
      </c>
      <c r="E1693">
        <v>5</v>
      </c>
      <c r="F1693" s="1">
        <v>41627</v>
      </c>
      <c r="G1693" t="s">
        <v>6729</v>
      </c>
      <c r="H1693">
        <v>0</v>
      </c>
      <c r="I1693">
        <v>0</v>
      </c>
      <c r="J1693">
        <v>0</v>
      </c>
      <c r="K1693" t="s">
        <v>6730</v>
      </c>
      <c r="Q1693">
        <v>32</v>
      </c>
    </row>
    <row r="1694" spans="1:17" x14ac:dyDescent="0.25">
      <c r="A1694">
        <v>3966326</v>
      </c>
      <c r="B1694" t="s">
        <v>6731</v>
      </c>
      <c r="C1694" t="e">
        <f t="shared" si="99"/>
        <v>#NAME?</v>
      </c>
      <c r="D1694" t="s">
        <v>6732</v>
      </c>
      <c r="E1694">
        <v>1</v>
      </c>
      <c r="F1694" s="1">
        <v>41629</v>
      </c>
      <c r="G1694" t="s">
        <v>6733</v>
      </c>
      <c r="H1694">
        <v>3</v>
      </c>
      <c r="I1694">
        <v>0</v>
      </c>
      <c r="J1694">
        <v>0</v>
      </c>
      <c r="K1694" t="s">
        <v>6734</v>
      </c>
      <c r="Q1694">
        <v>101</v>
      </c>
    </row>
    <row r="1695" spans="1:17" x14ac:dyDescent="0.25">
      <c r="A1695">
        <v>3966335</v>
      </c>
      <c r="B1695" t="s">
        <v>6735</v>
      </c>
      <c r="C1695" t="e">
        <f t="shared" si="99"/>
        <v>#NAME?</v>
      </c>
      <c r="D1695" t="s">
        <v>6736</v>
      </c>
      <c r="E1695">
        <v>1</v>
      </c>
      <c r="F1695" s="1">
        <v>41796</v>
      </c>
      <c r="G1695" t="s">
        <v>6737</v>
      </c>
      <c r="H1695">
        <v>15</v>
      </c>
      <c r="I1695">
        <v>3</v>
      </c>
      <c r="J1695">
        <v>1</v>
      </c>
      <c r="K1695" t="s">
        <v>6738</v>
      </c>
      <c r="Q1695">
        <v>44</v>
      </c>
    </row>
    <row r="1696" spans="1:17" x14ac:dyDescent="0.25">
      <c r="A1696">
        <v>3966289</v>
      </c>
      <c r="B1696" t="s">
        <v>6739</v>
      </c>
      <c r="C1696" t="e">
        <f t="shared" si="99"/>
        <v>#NAME?</v>
      </c>
      <c r="D1696" t="s">
        <v>6740</v>
      </c>
      <c r="E1696">
        <v>5</v>
      </c>
      <c r="F1696" s="1">
        <v>41909</v>
      </c>
      <c r="G1696" t="s">
        <v>6741</v>
      </c>
      <c r="H1696">
        <v>3</v>
      </c>
      <c r="I1696">
        <v>0</v>
      </c>
      <c r="J1696">
        <v>1</v>
      </c>
      <c r="K1696" t="s">
        <v>6742</v>
      </c>
      <c r="Q1696">
        <v>51</v>
      </c>
    </row>
    <row r="1697" spans="1:17" x14ac:dyDescent="0.25">
      <c r="A1697">
        <v>3966361</v>
      </c>
      <c r="B1697" t="s">
        <v>6743</v>
      </c>
      <c r="C1697" t="e">
        <f t="shared" si="99"/>
        <v>#NAME?</v>
      </c>
      <c r="D1697" t="s">
        <v>6744</v>
      </c>
      <c r="E1697">
        <v>4</v>
      </c>
      <c r="F1697" s="1">
        <v>42069</v>
      </c>
      <c r="G1697" t="s">
        <v>6745</v>
      </c>
      <c r="H1697">
        <v>1</v>
      </c>
      <c r="I1697">
        <v>0</v>
      </c>
      <c r="J1697">
        <v>0</v>
      </c>
      <c r="K1697" t="s">
        <v>6746</v>
      </c>
      <c r="Q1697">
        <v>44</v>
      </c>
    </row>
    <row r="1698" spans="1:17" x14ac:dyDescent="0.25">
      <c r="A1698">
        <v>3966354</v>
      </c>
      <c r="B1698" t="s">
        <v>6747</v>
      </c>
      <c r="C1698" t="e">
        <f t="shared" si="99"/>
        <v>#NAME?</v>
      </c>
      <c r="D1698" t="s">
        <v>6748</v>
      </c>
      <c r="E1698">
        <v>4</v>
      </c>
      <c r="F1698" s="1">
        <v>42278</v>
      </c>
      <c r="G1698" t="s">
        <v>6749</v>
      </c>
      <c r="H1698">
        <v>0</v>
      </c>
      <c r="I1698">
        <v>0</v>
      </c>
      <c r="J1698">
        <v>0</v>
      </c>
      <c r="K1698" t="s">
        <v>6750</v>
      </c>
      <c r="Q1698">
        <v>145</v>
      </c>
    </row>
    <row r="1699" spans="1:17" x14ac:dyDescent="0.25">
      <c r="A1699">
        <v>3966365</v>
      </c>
      <c r="B1699" t="s">
        <v>6751</v>
      </c>
      <c r="C1699" t="e">
        <f t="shared" si="99"/>
        <v>#NAME?</v>
      </c>
      <c r="D1699" t="e">
        <f>-Nqb538lrK1ApesSa-PSLw</f>
        <v>#NAME?</v>
      </c>
      <c r="E1699">
        <v>4</v>
      </c>
      <c r="F1699" s="1">
        <v>42299</v>
      </c>
      <c r="G1699" t="s">
        <v>6752</v>
      </c>
      <c r="H1699">
        <v>0</v>
      </c>
      <c r="I1699">
        <v>0</v>
      </c>
      <c r="J1699">
        <v>0</v>
      </c>
      <c r="K1699" t="s">
        <v>6753</v>
      </c>
      <c r="Q1699">
        <v>16</v>
      </c>
    </row>
    <row r="1700" spans="1:17" x14ac:dyDescent="0.25">
      <c r="A1700">
        <v>3966307</v>
      </c>
      <c r="B1700" t="s">
        <v>6754</v>
      </c>
      <c r="C1700" t="e">
        <f t="shared" si="99"/>
        <v>#NAME?</v>
      </c>
      <c r="D1700" t="s">
        <v>6755</v>
      </c>
      <c r="E1700">
        <v>3</v>
      </c>
      <c r="F1700" s="1">
        <v>42545</v>
      </c>
      <c r="G1700" t="s">
        <v>6756</v>
      </c>
      <c r="H1700">
        <v>1</v>
      </c>
      <c r="I1700">
        <v>0</v>
      </c>
      <c r="J1700">
        <v>0</v>
      </c>
      <c r="K1700" t="s">
        <v>6757</v>
      </c>
      <c r="Q1700">
        <v>78</v>
      </c>
    </row>
    <row r="1701" spans="1:17" x14ac:dyDescent="0.25">
      <c r="A1701">
        <v>3966323</v>
      </c>
      <c r="B1701" t="s">
        <v>6758</v>
      </c>
      <c r="C1701" t="e">
        <f t="shared" si="99"/>
        <v>#NAME?</v>
      </c>
      <c r="D1701" t="s">
        <v>6759</v>
      </c>
      <c r="E1701">
        <v>5</v>
      </c>
      <c r="F1701" s="1">
        <v>42935</v>
      </c>
      <c r="G1701" t="s">
        <v>6760</v>
      </c>
      <c r="H1701">
        <v>0</v>
      </c>
      <c r="I1701">
        <v>0</v>
      </c>
      <c r="J1701">
        <v>0</v>
      </c>
      <c r="K1701" t="s">
        <v>6761</v>
      </c>
      <c r="Q1701">
        <v>39</v>
      </c>
    </row>
    <row r="1702" spans="1:17" x14ac:dyDescent="0.25">
      <c r="A1702">
        <v>5472293</v>
      </c>
      <c r="B1702" t="s">
        <v>6762</v>
      </c>
      <c r="C1702" t="s">
        <v>6763</v>
      </c>
      <c r="D1702" t="s">
        <v>6764</v>
      </c>
      <c r="E1702">
        <v>4</v>
      </c>
      <c r="F1702" s="1">
        <v>42031</v>
      </c>
      <c r="G1702" t="s">
        <v>6765</v>
      </c>
      <c r="H1702">
        <v>0</v>
      </c>
      <c r="I1702">
        <v>0</v>
      </c>
      <c r="J1702">
        <v>0</v>
      </c>
      <c r="K1702" t="s">
        <v>6766</v>
      </c>
      <c r="Q1702">
        <v>320</v>
      </c>
    </row>
    <row r="1703" spans="1:17" x14ac:dyDescent="0.25">
      <c r="A1703">
        <v>5472268</v>
      </c>
      <c r="B1703" t="s">
        <v>6767</v>
      </c>
      <c r="C1703" t="s">
        <v>6763</v>
      </c>
      <c r="D1703" t="s">
        <v>6768</v>
      </c>
      <c r="E1703">
        <v>2</v>
      </c>
      <c r="F1703" s="1">
        <v>42043</v>
      </c>
      <c r="G1703" t="s">
        <v>6769</v>
      </c>
      <c r="H1703">
        <v>3</v>
      </c>
      <c r="I1703">
        <v>2</v>
      </c>
      <c r="J1703">
        <v>0</v>
      </c>
      <c r="K1703" t="s">
        <v>6770</v>
      </c>
      <c r="Q1703">
        <v>36</v>
      </c>
    </row>
    <row r="1704" spans="1:17" x14ac:dyDescent="0.25">
      <c r="A1704">
        <v>5472305</v>
      </c>
      <c r="B1704" t="s">
        <v>6771</v>
      </c>
      <c r="C1704" t="s">
        <v>6763</v>
      </c>
      <c r="D1704" t="s">
        <v>6772</v>
      </c>
      <c r="E1704">
        <v>4</v>
      </c>
      <c r="F1704" s="1">
        <v>42122</v>
      </c>
      <c r="G1704" t="s">
        <v>6773</v>
      </c>
      <c r="H1704">
        <v>0</v>
      </c>
      <c r="I1704">
        <v>0</v>
      </c>
      <c r="J1704">
        <v>0</v>
      </c>
      <c r="K1704" t="s">
        <v>6774</v>
      </c>
      <c r="Q1704">
        <v>259</v>
      </c>
    </row>
    <row r="1705" spans="1:17" x14ac:dyDescent="0.25">
      <c r="A1705">
        <v>5472297</v>
      </c>
      <c r="B1705" t="s">
        <v>6775</v>
      </c>
      <c r="C1705" t="s">
        <v>6763</v>
      </c>
      <c r="D1705" t="s">
        <v>6776</v>
      </c>
      <c r="E1705">
        <v>4</v>
      </c>
      <c r="F1705" s="1">
        <v>42192</v>
      </c>
      <c r="G1705" t="s">
        <v>6777</v>
      </c>
      <c r="H1705">
        <v>3</v>
      </c>
      <c r="I1705">
        <v>3</v>
      </c>
      <c r="J1705">
        <v>0</v>
      </c>
      <c r="K1705" t="s">
        <v>6778</v>
      </c>
      <c r="Q1705">
        <v>400</v>
      </c>
    </row>
    <row r="1706" spans="1:17" x14ac:dyDescent="0.25">
      <c r="A1706">
        <v>5472280</v>
      </c>
      <c r="B1706" t="s">
        <v>6779</v>
      </c>
      <c r="C1706" t="s">
        <v>6763</v>
      </c>
      <c r="D1706" t="s">
        <v>6780</v>
      </c>
      <c r="E1706">
        <v>1</v>
      </c>
      <c r="F1706" s="1">
        <v>42213</v>
      </c>
      <c r="G1706" t="s">
        <v>6781</v>
      </c>
      <c r="H1706">
        <v>1</v>
      </c>
      <c r="I1706">
        <v>1</v>
      </c>
      <c r="J1706">
        <v>0</v>
      </c>
      <c r="K1706" t="s">
        <v>6782</v>
      </c>
      <c r="Q1706">
        <v>204</v>
      </c>
    </row>
    <row r="1707" spans="1:17" x14ac:dyDescent="0.25">
      <c r="A1707">
        <v>5472287</v>
      </c>
      <c r="B1707" t="s">
        <v>6783</v>
      </c>
      <c r="C1707" t="s">
        <v>6763</v>
      </c>
      <c r="D1707" t="s">
        <v>6784</v>
      </c>
      <c r="E1707">
        <v>4</v>
      </c>
      <c r="F1707" s="1">
        <v>42223</v>
      </c>
      <c r="G1707" t="s">
        <v>6785</v>
      </c>
      <c r="H1707">
        <v>3</v>
      </c>
      <c r="I1707">
        <v>2</v>
      </c>
      <c r="J1707">
        <v>4</v>
      </c>
      <c r="K1707" t="s">
        <v>6786</v>
      </c>
      <c r="Q1707">
        <v>96</v>
      </c>
    </row>
    <row r="1708" spans="1:17" x14ac:dyDescent="0.25">
      <c r="A1708">
        <v>5472279</v>
      </c>
      <c r="B1708" t="s">
        <v>6787</v>
      </c>
      <c r="C1708" t="s">
        <v>6763</v>
      </c>
      <c r="D1708" t="s">
        <v>6788</v>
      </c>
      <c r="E1708">
        <v>2</v>
      </c>
      <c r="F1708" s="1">
        <v>42259</v>
      </c>
      <c r="G1708" t="s">
        <v>6789</v>
      </c>
      <c r="H1708">
        <v>2</v>
      </c>
      <c r="I1708">
        <v>1</v>
      </c>
      <c r="J1708">
        <v>2</v>
      </c>
      <c r="K1708" t="s">
        <v>6790</v>
      </c>
      <c r="Q1708">
        <v>63</v>
      </c>
    </row>
    <row r="1709" spans="1:17" x14ac:dyDescent="0.25">
      <c r="A1709">
        <v>5472303</v>
      </c>
      <c r="B1709" t="s">
        <v>6791</v>
      </c>
      <c r="C1709" t="s">
        <v>6763</v>
      </c>
      <c r="D1709" t="s">
        <v>6792</v>
      </c>
      <c r="E1709">
        <v>3</v>
      </c>
      <c r="F1709" s="1">
        <v>42477</v>
      </c>
      <c r="G1709" t="s">
        <v>6793</v>
      </c>
      <c r="H1709">
        <v>0</v>
      </c>
      <c r="I1709">
        <v>0</v>
      </c>
      <c r="J1709">
        <v>0</v>
      </c>
      <c r="K1709" t="s">
        <v>6794</v>
      </c>
      <c r="Q1709">
        <v>292</v>
      </c>
    </row>
    <row r="1710" spans="1:17" x14ac:dyDescent="0.25">
      <c r="A1710">
        <v>5472272</v>
      </c>
      <c r="B1710" t="s">
        <v>6795</v>
      </c>
      <c r="C1710" t="s">
        <v>6763</v>
      </c>
      <c r="D1710" t="s">
        <v>6796</v>
      </c>
      <c r="E1710">
        <v>3</v>
      </c>
      <c r="F1710" s="1">
        <v>42547</v>
      </c>
      <c r="G1710" t="s">
        <v>6797</v>
      </c>
      <c r="H1710">
        <v>1</v>
      </c>
      <c r="I1710">
        <v>3</v>
      </c>
      <c r="J1710">
        <v>1</v>
      </c>
      <c r="K1710" t="s">
        <v>6798</v>
      </c>
      <c r="Q1710">
        <v>251</v>
      </c>
    </row>
    <row r="1711" spans="1:17" x14ac:dyDescent="0.25">
      <c r="A1711">
        <v>5472264</v>
      </c>
      <c r="B1711" t="s">
        <v>6799</v>
      </c>
      <c r="C1711" t="s">
        <v>6763</v>
      </c>
      <c r="D1711" t="s">
        <v>6800</v>
      </c>
      <c r="E1711">
        <v>2</v>
      </c>
      <c r="F1711" s="1">
        <v>42612</v>
      </c>
      <c r="G1711" t="s">
        <v>6801</v>
      </c>
      <c r="H1711">
        <v>1</v>
      </c>
      <c r="I1711">
        <v>0</v>
      </c>
      <c r="J1711">
        <v>0</v>
      </c>
      <c r="K1711" t="s">
        <v>6802</v>
      </c>
      <c r="Q1711">
        <v>157</v>
      </c>
    </row>
    <row r="1712" spans="1:17" x14ac:dyDescent="0.25">
      <c r="A1712">
        <v>2257454</v>
      </c>
      <c r="B1712" t="s">
        <v>6803</v>
      </c>
      <c r="C1712" t="e">
        <f t="shared" ref="C1712:C1721" si="100">-Xa9txKVbyQbNtOcOzmyvw</f>
        <v>#NAME?</v>
      </c>
      <c r="D1712" t="s">
        <v>6804</v>
      </c>
      <c r="E1712">
        <v>5</v>
      </c>
      <c r="F1712" s="1">
        <v>39742</v>
      </c>
      <c r="G1712" t="s">
        <v>6805</v>
      </c>
      <c r="H1712">
        <v>1</v>
      </c>
      <c r="I1712">
        <v>0</v>
      </c>
      <c r="J1712">
        <v>0</v>
      </c>
      <c r="K1712" t="s">
        <v>6806</v>
      </c>
      <c r="Q1712">
        <v>104</v>
      </c>
    </row>
    <row r="1713" spans="1:17" x14ac:dyDescent="0.25">
      <c r="A1713">
        <v>2257457</v>
      </c>
      <c r="B1713" t="s">
        <v>6807</v>
      </c>
      <c r="C1713" t="e">
        <f t="shared" si="100"/>
        <v>#NAME?</v>
      </c>
      <c r="D1713" t="s">
        <v>6808</v>
      </c>
      <c r="E1713">
        <v>5</v>
      </c>
      <c r="F1713" s="1">
        <v>39742</v>
      </c>
      <c r="G1713" t="s">
        <v>6809</v>
      </c>
      <c r="H1713">
        <v>1</v>
      </c>
      <c r="I1713">
        <v>2</v>
      </c>
      <c r="J1713">
        <v>0</v>
      </c>
      <c r="K1713" t="s">
        <v>6810</v>
      </c>
      <c r="Q1713">
        <v>136</v>
      </c>
    </row>
    <row r="1714" spans="1:17" x14ac:dyDescent="0.25">
      <c r="A1714">
        <v>2257444</v>
      </c>
      <c r="B1714" t="s">
        <v>6811</v>
      </c>
      <c r="C1714" t="e">
        <f t="shared" si="100"/>
        <v>#NAME?</v>
      </c>
      <c r="D1714" t="s">
        <v>6812</v>
      </c>
      <c r="E1714">
        <v>5</v>
      </c>
      <c r="F1714" s="1">
        <v>39742</v>
      </c>
      <c r="G1714" t="s">
        <v>6813</v>
      </c>
      <c r="H1714">
        <v>3</v>
      </c>
      <c r="I1714">
        <v>1</v>
      </c>
      <c r="J1714">
        <v>0</v>
      </c>
      <c r="K1714" t="s">
        <v>6814</v>
      </c>
      <c r="Q1714">
        <v>61</v>
      </c>
    </row>
    <row r="1715" spans="1:17" x14ac:dyDescent="0.25">
      <c r="A1715">
        <v>2257443</v>
      </c>
      <c r="B1715" t="s">
        <v>6815</v>
      </c>
      <c r="C1715" t="e">
        <f t="shared" si="100"/>
        <v>#NAME?</v>
      </c>
      <c r="D1715" t="s">
        <v>6816</v>
      </c>
      <c r="E1715">
        <v>3</v>
      </c>
      <c r="F1715" s="1">
        <v>40479</v>
      </c>
      <c r="G1715" t="s">
        <v>6817</v>
      </c>
      <c r="H1715">
        <v>4</v>
      </c>
      <c r="I1715">
        <v>0</v>
      </c>
      <c r="J1715">
        <v>3</v>
      </c>
      <c r="K1715" t="s">
        <v>6818</v>
      </c>
      <c r="Q1715">
        <v>54</v>
      </c>
    </row>
    <row r="1716" spans="1:17" x14ac:dyDescent="0.25">
      <c r="A1716">
        <v>2257463</v>
      </c>
      <c r="B1716" t="s">
        <v>6819</v>
      </c>
      <c r="C1716" t="e">
        <f t="shared" si="100"/>
        <v>#NAME?</v>
      </c>
      <c r="D1716" t="s">
        <v>6820</v>
      </c>
      <c r="E1716">
        <v>3</v>
      </c>
      <c r="F1716" s="1">
        <v>40492</v>
      </c>
      <c r="G1716" t="s">
        <v>6821</v>
      </c>
      <c r="H1716">
        <v>1</v>
      </c>
      <c r="I1716">
        <v>2</v>
      </c>
      <c r="J1716">
        <v>1</v>
      </c>
      <c r="K1716" t="s">
        <v>6822</v>
      </c>
      <c r="Q1716">
        <v>83</v>
      </c>
    </row>
    <row r="1717" spans="1:17" x14ac:dyDescent="0.25">
      <c r="A1717">
        <v>2285078</v>
      </c>
      <c r="B1717" t="s">
        <v>6823</v>
      </c>
      <c r="C1717" t="e">
        <f t="shared" si="100"/>
        <v>#NAME?</v>
      </c>
      <c r="D1717" t="s">
        <v>6824</v>
      </c>
      <c r="E1717">
        <v>3</v>
      </c>
      <c r="F1717" s="1">
        <v>40549</v>
      </c>
      <c r="G1717" t="s">
        <v>6825</v>
      </c>
      <c r="H1717">
        <v>3</v>
      </c>
      <c r="I1717">
        <v>0</v>
      </c>
      <c r="J1717">
        <v>0</v>
      </c>
      <c r="K1717" t="s">
        <v>6826</v>
      </c>
      <c r="Q1717">
        <v>141</v>
      </c>
    </row>
    <row r="1718" spans="1:17" x14ac:dyDescent="0.25">
      <c r="A1718">
        <v>2257450</v>
      </c>
      <c r="B1718" t="s">
        <v>6827</v>
      </c>
      <c r="C1718" t="e">
        <f t="shared" si="100"/>
        <v>#NAME?</v>
      </c>
      <c r="D1718" t="s">
        <v>6828</v>
      </c>
      <c r="E1718">
        <v>4</v>
      </c>
      <c r="F1718" s="1">
        <v>40569</v>
      </c>
      <c r="G1718" t="s">
        <v>6829</v>
      </c>
      <c r="H1718">
        <v>2</v>
      </c>
      <c r="I1718">
        <v>3</v>
      </c>
      <c r="J1718">
        <v>3</v>
      </c>
      <c r="K1718" t="s">
        <v>6830</v>
      </c>
      <c r="Q1718">
        <v>136</v>
      </c>
    </row>
    <row r="1719" spans="1:17" x14ac:dyDescent="0.25">
      <c r="A1719">
        <v>2257437</v>
      </c>
      <c r="B1719" t="s">
        <v>6831</v>
      </c>
      <c r="C1719" t="e">
        <f t="shared" si="100"/>
        <v>#NAME?</v>
      </c>
      <c r="D1719" t="s">
        <v>6832</v>
      </c>
      <c r="E1719">
        <v>4</v>
      </c>
      <c r="F1719" s="1">
        <v>40753</v>
      </c>
      <c r="G1719" t="s">
        <v>6833</v>
      </c>
      <c r="H1719">
        <v>1</v>
      </c>
      <c r="I1719">
        <v>0</v>
      </c>
      <c r="J1719">
        <v>0</v>
      </c>
      <c r="K1719" t="s">
        <v>6834</v>
      </c>
      <c r="Q1719">
        <v>190</v>
      </c>
    </row>
    <row r="1720" spans="1:17" x14ac:dyDescent="0.25">
      <c r="A1720">
        <v>2257470</v>
      </c>
      <c r="B1720" t="s">
        <v>5518</v>
      </c>
      <c r="C1720" t="e">
        <f t="shared" si="100"/>
        <v>#NAME?</v>
      </c>
      <c r="D1720" t="s">
        <v>6835</v>
      </c>
      <c r="E1720">
        <v>5</v>
      </c>
      <c r="F1720" s="1">
        <v>40884</v>
      </c>
      <c r="G1720" t="s">
        <v>6836</v>
      </c>
      <c r="H1720">
        <v>3</v>
      </c>
      <c r="I1720">
        <v>0</v>
      </c>
      <c r="J1720">
        <v>0</v>
      </c>
      <c r="K1720" t="s">
        <v>6837</v>
      </c>
      <c r="Q1720">
        <v>520</v>
      </c>
    </row>
    <row r="1721" spans="1:17" x14ac:dyDescent="0.25">
      <c r="A1721">
        <v>2257474</v>
      </c>
      <c r="B1721" t="s">
        <v>6838</v>
      </c>
      <c r="C1721" t="e">
        <f t="shared" si="100"/>
        <v>#NAME?</v>
      </c>
      <c r="D1721" t="s">
        <v>6839</v>
      </c>
      <c r="E1721">
        <v>3</v>
      </c>
      <c r="F1721" s="1">
        <v>40933</v>
      </c>
      <c r="G1721" t="s">
        <v>6840</v>
      </c>
      <c r="H1721">
        <v>3</v>
      </c>
      <c r="I1721">
        <v>0</v>
      </c>
      <c r="J1721">
        <v>1</v>
      </c>
      <c r="K1721" t="s">
        <v>6841</v>
      </c>
      <c r="Q1721">
        <v>172</v>
      </c>
    </row>
    <row r="1722" spans="1:17" x14ac:dyDescent="0.25">
      <c r="A1722">
        <v>3774743</v>
      </c>
      <c r="B1722" t="s">
        <v>6842</v>
      </c>
      <c r="C1722" t="e">
        <f t="shared" ref="C1722:C1731" si="101">-XgVXGJnOnW0kQEol6O3Pg</f>
        <v>#NAME?</v>
      </c>
      <c r="D1722" t="s">
        <v>6843</v>
      </c>
      <c r="E1722">
        <v>4</v>
      </c>
      <c r="F1722" s="1">
        <v>41850</v>
      </c>
      <c r="G1722" t="s">
        <v>6844</v>
      </c>
      <c r="H1722">
        <v>0</v>
      </c>
      <c r="I1722">
        <v>0</v>
      </c>
      <c r="J1722">
        <v>0</v>
      </c>
      <c r="K1722" t="s">
        <v>6845</v>
      </c>
      <c r="Q1722">
        <v>122</v>
      </c>
    </row>
    <row r="1723" spans="1:17" x14ac:dyDescent="0.25">
      <c r="A1723">
        <v>3774732</v>
      </c>
      <c r="B1723" t="s">
        <v>6846</v>
      </c>
      <c r="C1723" t="e">
        <f t="shared" si="101"/>
        <v>#NAME?</v>
      </c>
      <c r="D1723" t="s">
        <v>6847</v>
      </c>
      <c r="E1723">
        <v>5</v>
      </c>
      <c r="F1723" s="1">
        <v>42027</v>
      </c>
      <c r="G1723" t="s">
        <v>6848</v>
      </c>
      <c r="H1723">
        <v>1</v>
      </c>
      <c r="I1723">
        <v>0</v>
      </c>
      <c r="J1723">
        <v>0</v>
      </c>
      <c r="K1723" t="s">
        <v>6849</v>
      </c>
      <c r="Q1723">
        <v>78</v>
      </c>
    </row>
    <row r="1724" spans="1:17" x14ac:dyDescent="0.25">
      <c r="A1724">
        <v>3774733</v>
      </c>
      <c r="B1724" t="s">
        <v>6850</v>
      </c>
      <c r="C1724" t="e">
        <f t="shared" si="101"/>
        <v>#NAME?</v>
      </c>
      <c r="D1724" t="s">
        <v>6851</v>
      </c>
      <c r="E1724">
        <v>2</v>
      </c>
      <c r="F1724" s="1">
        <v>42589</v>
      </c>
      <c r="G1724" t="s">
        <v>6852</v>
      </c>
      <c r="H1724">
        <v>0</v>
      </c>
      <c r="I1724">
        <v>0</v>
      </c>
      <c r="J1724">
        <v>0</v>
      </c>
      <c r="K1724" t="s">
        <v>6853</v>
      </c>
      <c r="Q1724">
        <v>171</v>
      </c>
    </row>
    <row r="1725" spans="1:17" x14ac:dyDescent="0.25">
      <c r="A1725">
        <v>3774721</v>
      </c>
      <c r="B1725" t="s">
        <v>6854</v>
      </c>
      <c r="C1725" t="e">
        <f t="shared" si="101"/>
        <v>#NAME?</v>
      </c>
      <c r="D1725" t="s">
        <v>6855</v>
      </c>
      <c r="E1725">
        <v>5</v>
      </c>
      <c r="F1725" s="1">
        <v>42629</v>
      </c>
      <c r="G1725" t="s">
        <v>6856</v>
      </c>
      <c r="H1725">
        <v>1</v>
      </c>
      <c r="I1725">
        <v>0</v>
      </c>
      <c r="J1725">
        <v>0</v>
      </c>
      <c r="K1725" t="s">
        <v>6857</v>
      </c>
      <c r="Q1725">
        <v>163</v>
      </c>
    </row>
    <row r="1726" spans="1:17" x14ac:dyDescent="0.25">
      <c r="A1726">
        <v>3774719</v>
      </c>
      <c r="B1726" t="s">
        <v>6858</v>
      </c>
      <c r="C1726" t="e">
        <f t="shared" si="101"/>
        <v>#NAME?</v>
      </c>
      <c r="D1726" t="s">
        <v>2732</v>
      </c>
      <c r="E1726">
        <v>5</v>
      </c>
      <c r="F1726" s="1">
        <v>42667</v>
      </c>
      <c r="G1726" t="s">
        <v>6859</v>
      </c>
      <c r="H1726">
        <v>0</v>
      </c>
      <c r="I1726">
        <v>0</v>
      </c>
      <c r="J1726">
        <v>0</v>
      </c>
      <c r="K1726" t="s">
        <v>6860</v>
      </c>
      <c r="Q1726">
        <v>183</v>
      </c>
    </row>
    <row r="1727" spans="1:17" x14ac:dyDescent="0.25">
      <c r="A1727">
        <v>3774711</v>
      </c>
      <c r="B1727" t="s">
        <v>6861</v>
      </c>
      <c r="C1727" t="e">
        <f t="shared" si="101"/>
        <v>#NAME?</v>
      </c>
      <c r="D1727" t="s">
        <v>6862</v>
      </c>
      <c r="E1727">
        <v>4</v>
      </c>
      <c r="F1727" s="1">
        <v>43001</v>
      </c>
      <c r="G1727" t="s">
        <v>6863</v>
      </c>
      <c r="H1727">
        <v>2</v>
      </c>
      <c r="I1727">
        <v>0</v>
      </c>
      <c r="J1727">
        <v>0</v>
      </c>
      <c r="K1727" t="s">
        <v>6864</v>
      </c>
      <c r="Q1727">
        <v>71</v>
      </c>
    </row>
    <row r="1728" spans="1:17" x14ac:dyDescent="0.25">
      <c r="A1728">
        <v>3774736</v>
      </c>
      <c r="B1728" t="s">
        <v>6865</v>
      </c>
      <c r="C1728" t="e">
        <f t="shared" si="101"/>
        <v>#NAME?</v>
      </c>
      <c r="D1728" t="s">
        <v>6866</v>
      </c>
      <c r="E1728">
        <v>4</v>
      </c>
      <c r="F1728" s="1">
        <v>43052</v>
      </c>
      <c r="G1728" t="s">
        <v>6867</v>
      </c>
      <c r="H1728">
        <v>1</v>
      </c>
      <c r="I1728">
        <v>0</v>
      </c>
      <c r="J1728">
        <v>0</v>
      </c>
      <c r="K1728" t="s">
        <v>6868</v>
      </c>
      <c r="Q1728">
        <v>180</v>
      </c>
    </row>
    <row r="1729" spans="1:17" x14ac:dyDescent="0.25">
      <c r="A1729">
        <v>3774738</v>
      </c>
      <c r="B1729" t="s">
        <v>6869</v>
      </c>
      <c r="C1729" t="e">
        <f t="shared" si="101"/>
        <v>#NAME?</v>
      </c>
      <c r="D1729" t="s">
        <v>6870</v>
      </c>
      <c r="E1729">
        <v>1</v>
      </c>
      <c r="F1729" s="1">
        <v>43114</v>
      </c>
      <c r="G1729" t="s">
        <v>6871</v>
      </c>
      <c r="H1729">
        <v>0</v>
      </c>
      <c r="I1729">
        <v>0</v>
      </c>
      <c r="J1729">
        <v>0</v>
      </c>
      <c r="K1729" t="s">
        <v>6872</v>
      </c>
      <c r="Q1729">
        <v>280</v>
      </c>
    </row>
    <row r="1730" spans="1:17" x14ac:dyDescent="0.25">
      <c r="A1730">
        <v>3774705</v>
      </c>
      <c r="B1730" t="s">
        <v>6873</v>
      </c>
      <c r="C1730" t="e">
        <f t="shared" si="101"/>
        <v>#NAME?</v>
      </c>
      <c r="D1730" t="s">
        <v>6874</v>
      </c>
      <c r="E1730">
        <v>3</v>
      </c>
      <c r="F1730" s="1">
        <v>43123</v>
      </c>
      <c r="G1730" t="s">
        <v>6875</v>
      </c>
      <c r="H1730">
        <v>0</v>
      </c>
      <c r="I1730">
        <v>0</v>
      </c>
      <c r="J1730">
        <v>0</v>
      </c>
      <c r="K1730" t="s">
        <v>6876</v>
      </c>
      <c r="Q1730">
        <v>202</v>
      </c>
    </row>
    <row r="1731" spans="1:17" x14ac:dyDescent="0.25">
      <c r="A1731">
        <v>3774710</v>
      </c>
      <c r="B1731" t="s">
        <v>6877</v>
      </c>
      <c r="C1731" t="e">
        <f t="shared" si="101"/>
        <v>#NAME?</v>
      </c>
      <c r="D1731" t="s">
        <v>6878</v>
      </c>
      <c r="E1731">
        <v>4</v>
      </c>
      <c r="F1731" s="1">
        <v>43223</v>
      </c>
      <c r="G1731" t="s">
        <v>6879</v>
      </c>
      <c r="H1731">
        <v>0</v>
      </c>
      <c r="I1731">
        <v>0</v>
      </c>
      <c r="J1731">
        <v>0</v>
      </c>
      <c r="K1731" t="s">
        <v>6880</v>
      </c>
      <c r="Q1731">
        <v>186</v>
      </c>
    </row>
    <row r="1732" spans="1:17" x14ac:dyDescent="0.25">
      <c r="A1732">
        <v>451634</v>
      </c>
      <c r="B1732" t="s">
        <v>6881</v>
      </c>
      <c r="C1732" t="e">
        <f t="shared" ref="C1732:C1741" si="102">-XoCb6sUMa7NoFayUW0FlA</f>
        <v>#NAME?</v>
      </c>
      <c r="D1732" t="s">
        <v>6882</v>
      </c>
      <c r="E1732">
        <v>1</v>
      </c>
      <c r="F1732" s="1">
        <v>41104</v>
      </c>
      <c r="G1732" t="s">
        <v>6883</v>
      </c>
      <c r="H1732">
        <v>13</v>
      </c>
      <c r="I1732">
        <v>2</v>
      </c>
      <c r="J1732">
        <v>5</v>
      </c>
      <c r="K1732" t="s">
        <v>6884</v>
      </c>
      <c r="Q1732">
        <v>307</v>
      </c>
    </row>
    <row r="1733" spans="1:17" x14ac:dyDescent="0.25">
      <c r="A1733">
        <v>451618</v>
      </c>
      <c r="B1733" t="s">
        <v>6885</v>
      </c>
      <c r="C1733" t="e">
        <f t="shared" si="102"/>
        <v>#NAME?</v>
      </c>
      <c r="D1733" t="s">
        <v>6886</v>
      </c>
      <c r="E1733">
        <v>2</v>
      </c>
      <c r="F1733" s="1">
        <v>41343</v>
      </c>
      <c r="G1733" t="s">
        <v>6887</v>
      </c>
      <c r="H1733">
        <v>3</v>
      </c>
      <c r="I1733">
        <v>1</v>
      </c>
      <c r="J1733">
        <v>0</v>
      </c>
      <c r="K1733" t="s">
        <v>6888</v>
      </c>
      <c r="Q1733">
        <v>19</v>
      </c>
    </row>
    <row r="1734" spans="1:17" x14ac:dyDescent="0.25">
      <c r="A1734">
        <v>451624</v>
      </c>
      <c r="B1734" t="s">
        <v>6889</v>
      </c>
      <c r="C1734" t="e">
        <f t="shared" si="102"/>
        <v>#NAME?</v>
      </c>
      <c r="D1734" t="s">
        <v>2560</v>
      </c>
      <c r="E1734">
        <v>4</v>
      </c>
      <c r="F1734" s="1">
        <v>41365</v>
      </c>
      <c r="G1734" t="s">
        <v>6890</v>
      </c>
      <c r="H1734">
        <v>0</v>
      </c>
      <c r="I1734">
        <v>0</v>
      </c>
      <c r="J1734">
        <v>0</v>
      </c>
      <c r="K1734" t="s">
        <v>6891</v>
      </c>
      <c r="Q1734">
        <v>99</v>
      </c>
    </row>
    <row r="1735" spans="1:17" x14ac:dyDescent="0.25">
      <c r="A1735">
        <v>451636</v>
      </c>
      <c r="B1735" t="s">
        <v>6892</v>
      </c>
      <c r="C1735" t="e">
        <f t="shared" si="102"/>
        <v>#NAME?</v>
      </c>
      <c r="D1735" t="s">
        <v>6893</v>
      </c>
      <c r="E1735">
        <v>1</v>
      </c>
      <c r="F1735" s="1">
        <v>41503</v>
      </c>
      <c r="G1735" t="s">
        <v>6894</v>
      </c>
      <c r="H1735">
        <v>11</v>
      </c>
      <c r="I1735">
        <v>0</v>
      </c>
      <c r="J1735">
        <v>0</v>
      </c>
      <c r="K1735" t="s">
        <v>6895</v>
      </c>
      <c r="Q1735">
        <v>48</v>
      </c>
    </row>
    <row r="1736" spans="1:17" x14ac:dyDescent="0.25">
      <c r="A1736">
        <v>451641</v>
      </c>
      <c r="B1736" t="s">
        <v>6896</v>
      </c>
      <c r="C1736" t="e">
        <f t="shared" si="102"/>
        <v>#NAME?</v>
      </c>
      <c r="D1736" t="s">
        <v>6897</v>
      </c>
      <c r="E1736">
        <v>1</v>
      </c>
      <c r="F1736" s="1">
        <v>42164</v>
      </c>
      <c r="G1736" t="s">
        <v>6898</v>
      </c>
      <c r="H1736">
        <v>9</v>
      </c>
      <c r="I1736">
        <v>8</v>
      </c>
      <c r="J1736">
        <v>0</v>
      </c>
      <c r="K1736" t="s">
        <v>6899</v>
      </c>
      <c r="Q1736">
        <v>222</v>
      </c>
    </row>
    <row r="1737" spans="1:17" x14ac:dyDescent="0.25">
      <c r="A1737">
        <v>451654</v>
      </c>
      <c r="B1737" t="s">
        <v>6900</v>
      </c>
      <c r="C1737" t="e">
        <f t="shared" si="102"/>
        <v>#NAME?</v>
      </c>
      <c r="D1737" t="s">
        <v>6901</v>
      </c>
      <c r="E1737">
        <v>1</v>
      </c>
      <c r="F1737" s="1">
        <v>42232</v>
      </c>
      <c r="G1737" t="s">
        <v>6902</v>
      </c>
      <c r="H1737">
        <v>3</v>
      </c>
      <c r="I1737">
        <v>2</v>
      </c>
      <c r="J1737">
        <v>0</v>
      </c>
      <c r="K1737" t="s">
        <v>6903</v>
      </c>
      <c r="Q1737">
        <v>103</v>
      </c>
    </row>
    <row r="1738" spans="1:17" x14ac:dyDescent="0.25">
      <c r="A1738">
        <v>451649</v>
      </c>
      <c r="B1738" t="s">
        <v>6904</v>
      </c>
      <c r="C1738" t="e">
        <f t="shared" si="102"/>
        <v>#NAME?</v>
      </c>
      <c r="D1738" t="s">
        <v>6905</v>
      </c>
      <c r="E1738">
        <v>1</v>
      </c>
      <c r="F1738" s="1">
        <v>42308</v>
      </c>
      <c r="G1738" t="s">
        <v>6906</v>
      </c>
      <c r="H1738">
        <v>8</v>
      </c>
      <c r="I1738">
        <v>1</v>
      </c>
      <c r="J1738">
        <v>0</v>
      </c>
      <c r="K1738" t="s">
        <v>6907</v>
      </c>
      <c r="Q1738">
        <v>96</v>
      </c>
    </row>
    <row r="1739" spans="1:17" x14ac:dyDescent="0.25">
      <c r="A1739">
        <v>451621</v>
      </c>
      <c r="B1739" t="s">
        <v>6908</v>
      </c>
      <c r="C1739" t="e">
        <f t="shared" si="102"/>
        <v>#NAME?</v>
      </c>
      <c r="D1739" t="s">
        <v>6909</v>
      </c>
      <c r="E1739">
        <v>5</v>
      </c>
      <c r="F1739" s="1">
        <v>42517</v>
      </c>
      <c r="G1739" t="s">
        <v>6910</v>
      </c>
      <c r="H1739">
        <v>2</v>
      </c>
      <c r="I1739">
        <v>0</v>
      </c>
      <c r="J1739">
        <v>1</v>
      </c>
      <c r="K1739" t="s">
        <v>6911</v>
      </c>
      <c r="Q1739">
        <v>37</v>
      </c>
    </row>
    <row r="1740" spans="1:17" x14ac:dyDescent="0.25">
      <c r="A1740">
        <v>451628</v>
      </c>
      <c r="B1740" t="s">
        <v>6912</v>
      </c>
      <c r="C1740" t="e">
        <f t="shared" si="102"/>
        <v>#NAME?</v>
      </c>
      <c r="D1740" t="s">
        <v>6913</v>
      </c>
      <c r="E1740">
        <v>5</v>
      </c>
      <c r="F1740" s="1">
        <v>42521</v>
      </c>
      <c r="G1740" t="s">
        <v>6914</v>
      </c>
      <c r="H1740">
        <v>0</v>
      </c>
      <c r="I1740">
        <v>0</v>
      </c>
      <c r="J1740">
        <v>0</v>
      </c>
      <c r="K1740" t="s">
        <v>6915</v>
      </c>
      <c r="Q1740">
        <v>72</v>
      </c>
    </row>
    <row r="1741" spans="1:17" x14ac:dyDescent="0.25">
      <c r="A1741">
        <v>451664</v>
      </c>
      <c r="B1741" t="s">
        <v>6916</v>
      </c>
      <c r="C1741" t="e">
        <f t="shared" si="102"/>
        <v>#NAME?</v>
      </c>
      <c r="D1741" t="s">
        <v>6917</v>
      </c>
      <c r="E1741">
        <v>5</v>
      </c>
      <c r="F1741" s="1">
        <v>42609</v>
      </c>
      <c r="G1741" t="s">
        <v>6918</v>
      </c>
      <c r="H1741">
        <v>0</v>
      </c>
      <c r="I1741">
        <v>0</v>
      </c>
      <c r="J1741">
        <v>0</v>
      </c>
      <c r="K1741" t="s">
        <v>6919</v>
      </c>
      <c r="Q1741">
        <v>68</v>
      </c>
    </row>
    <row r="1742" spans="1:17" x14ac:dyDescent="0.25">
      <c r="A1742">
        <v>4469683</v>
      </c>
      <c r="B1742" t="s">
        <v>6920</v>
      </c>
      <c r="C1742" t="e">
        <f t="shared" ref="C1742:C1751" si="103">-Y6tXYPYqeVy37-L5p0rMw</f>
        <v>#NAME?</v>
      </c>
      <c r="D1742" t="s">
        <v>6921</v>
      </c>
      <c r="E1742">
        <v>4</v>
      </c>
      <c r="F1742" s="1">
        <v>42444</v>
      </c>
      <c r="G1742" t="s">
        <v>6922</v>
      </c>
      <c r="H1742">
        <v>6</v>
      </c>
      <c r="I1742">
        <v>0</v>
      </c>
      <c r="J1742">
        <v>0</v>
      </c>
      <c r="K1742" t="s">
        <v>6923</v>
      </c>
      <c r="Q1742">
        <v>197</v>
      </c>
    </row>
    <row r="1743" spans="1:17" x14ac:dyDescent="0.25">
      <c r="A1743">
        <v>4469610</v>
      </c>
      <c r="B1743" t="s">
        <v>6924</v>
      </c>
      <c r="C1743" t="e">
        <f t="shared" si="103"/>
        <v>#NAME?</v>
      </c>
      <c r="D1743" t="s">
        <v>6925</v>
      </c>
      <c r="E1743">
        <v>3</v>
      </c>
      <c r="F1743" s="1">
        <v>42449</v>
      </c>
      <c r="G1743" t="s">
        <v>6926</v>
      </c>
      <c r="H1743">
        <v>0</v>
      </c>
      <c r="I1743">
        <v>0</v>
      </c>
      <c r="J1743">
        <v>0</v>
      </c>
      <c r="K1743" t="s">
        <v>6927</v>
      </c>
      <c r="Q1743">
        <v>68</v>
      </c>
    </row>
    <row r="1744" spans="1:17" x14ac:dyDescent="0.25">
      <c r="A1744">
        <v>4469701</v>
      </c>
      <c r="B1744" t="s">
        <v>6928</v>
      </c>
      <c r="C1744" t="e">
        <f t="shared" si="103"/>
        <v>#NAME?</v>
      </c>
      <c r="D1744" t="s">
        <v>6929</v>
      </c>
      <c r="E1744">
        <v>5</v>
      </c>
      <c r="F1744" s="1">
        <v>42449</v>
      </c>
      <c r="G1744" t="s">
        <v>6930</v>
      </c>
      <c r="H1744">
        <v>0</v>
      </c>
      <c r="I1744">
        <v>0</v>
      </c>
      <c r="J1744">
        <v>0</v>
      </c>
      <c r="K1744" t="s">
        <v>6931</v>
      </c>
      <c r="Q1744">
        <v>70</v>
      </c>
    </row>
    <row r="1745" spans="1:17" x14ac:dyDescent="0.25">
      <c r="A1745">
        <v>4469623</v>
      </c>
      <c r="B1745" t="s">
        <v>6932</v>
      </c>
      <c r="C1745" t="e">
        <f t="shared" si="103"/>
        <v>#NAME?</v>
      </c>
      <c r="D1745" t="s">
        <v>6933</v>
      </c>
      <c r="E1745">
        <v>4</v>
      </c>
      <c r="F1745" s="1">
        <v>42488</v>
      </c>
      <c r="G1745" t="s">
        <v>6934</v>
      </c>
      <c r="H1745">
        <v>2</v>
      </c>
      <c r="I1745">
        <v>0</v>
      </c>
      <c r="J1745">
        <v>2</v>
      </c>
      <c r="K1745" t="s">
        <v>6935</v>
      </c>
      <c r="Q1745">
        <v>158</v>
      </c>
    </row>
    <row r="1746" spans="1:17" x14ac:dyDescent="0.25">
      <c r="A1746">
        <v>4469644</v>
      </c>
      <c r="B1746" t="s">
        <v>6936</v>
      </c>
      <c r="C1746" t="e">
        <f t="shared" si="103"/>
        <v>#NAME?</v>
      </c>
      <c r="D1746" t="s">
        <v>6937</v>
      </c>
      <c r="E1746">
        <v>5</v>
      </c>
      <c r="F1746" s="1">
        <v>42640</v>
      </c>
      <c r="G1746" t="s">
        <v>6938</v>
      </c>
      <c r="H1746">
        <v>7</v>
      </c>
      <c r="I1746">
        <v>0</v>
      </c>
      <c r="J1746">
        <v>2</v>
      </c>
      <c r="K1746" t="s">
        <v>6939</v>
      </c>
      <c r="Q1746">
        <v>235</v>
      </c>
    </row>
    <row r="1747" spans="1:17" x14ac:dyDescent="0.25">
      <c r="A1747">
        <v>4469622</v>
      </c>
      <c r="B1747" t="s">
        <v>6940</v>
      </c>
      <c r="C1747" t="e">
        <f t="shared" si="103"/>
        <v>#NAME?</v>
      </c>
      <c r="D1747" t="s">
        <v>6941</v>
      </c>
      <c r="E1747">
        <v>4</v>
      </c>
      <c r="F1747" s="1">
        <v>43006</v>
      </c>
      <c r="G1747" t="s">
        <v>6942</v>
      </c>
      <c r="H1747">
        <v>0</v>
      </c>
      <c r="I1747">
        <v>0</v>
      </c>
      <c r="J1747">
        <v>0</v>
      </c>
      <c r="K1747" t="s">
        <v>6943</v>
      </c>
      <c r="Q1747">
        <v>145</v>
      </c>
    </row>
    <row r="1748" spans="1:17" x14ac:dyDescent="0.25">
      <c r="A1748">
        <v>4469711</v>
      </c>
      <c r="B1748" t="s">
        <v>6944</v>
      </c>
      <c r="C1748" t="e">
        <f t="shared" si="103"/>
        <v>#NAME?</v>
      </c>
      <c r="D1748" t="s">
        <v>6945</v>
      </c>
      <c r="E1748">
        <v>3</v>
      </c>
      <c r="F1748" s="1">
        <v>43064</v>
      </c>
      <c r="G1748" t="s">
        <v>6946</v>
      </c>
      <c r="H1748">
        <v>0</v>
      </c>
      <c r="I1748">
        <v>0</v>
      </c>
      <c r="J1748">
        <v>0</v>
      </c>
      <c r="K1748" t="s">
        <v>6947</v>
      </c>
      <c r="Q1748">
        <v>348</v>
      </c>
    </row>
    <row r="1749" spans="1:17" x14ac:dyDescent="0.25">
      <c r="A1749">
        <v>4469613</v>
      </c>
      <c r="B1749" t="s">
        <v>6948</v>
      </c>
      <c r="C1749" t="e">
        <f t="shared" si="103"/>
        <v>#NAME?</v>
      </c>
      <c r="D1749" t="s">
        <v>6949</v>
      </c>
      <c r="E1749">
        <v>3</v>
      </c>
      <c r="F1749" s="1">
        <v>43093</v>
      </c>
      <c r="G1749" t="s">
        <v>6950</v>
      </c>
      <c r="H1749">
        <v>0</v>
      </c>
      <c r="I1749">
        <v>0</v>
      </c>
      <c r="J1749">
        <v>0</v>
      </c>
      <c r="K1749" t="s">
        <v>6951</v>
      </c>
      <c r="Q1749">
        <v>269</v>
      </c>
    </row>
    <row r="1750" spans="1:17" x14ac:dyDescent="0.25">
      <c r="A1750">
        <v>4469696</v>
      </c>
      <c r="B1750" t="s">
        <v>6952</v>
      </c>
      <c r="C1750" t="e">
        <f t="shared" si="103"/>
        <v>#NAME?</v>
      </c>
      <c r="D1750" t="s">
        <v>6953</v>
      </c>
      <c r="E1750">
        <v>4</v>
      </c>
      <c r="F1750" s="1">
        <v>43129</v>
      </c>
      <c r="G1750" t="s">
        <v>6954</v>
      </c>
      <c r="H1750">
        <v>1</v>
      </c>
      <c r="I1750">
        <v>0</v>
      </c>
      <c r="J1750">
        <v>1</v>
      </c>
      <c r="K1750" t="s">
        <v>6955</v>
      </c>
      <c r="Q1750">
        <v>202</v>
      </c>
    </row>
    <row r="1751" spans="1:17" x14ac:dyDescent="0.25">
      <c r="A1751">
        <v>4469637</v>
      </c>
      <c r="B1751" t="s">
        <v>6956</v>
      </c>
      <c r="C1751" t="e">
        <f t="shared" si="103"/>
        <v>#NAME?</v>
      </c>
      <c r="D1751" t="s">
        <v>6957</v>
      </c>
      <c r="E1751">
        <v>1</v>
      </c>
      <c r="F1751" s="1">
        <v>43255</v>
      </c>
      <c r="G1751" t="s">
        <v>6958</v>
      </c>
      <c r="H1751">
        <v>1</v>
      </c>
      <c r="I1751">
        <v>0</v>
      </c>
      <c r="J1751">
        <v>0</v>
      </c>
      <c r="K1751" t="s">
        <v>6959</v>
      </c>
      <c r="Q1751">
        <v>315</v>
      </c>
    </row>
    <row r="1752" spans="1:17" x14ac:dyDescent="0.25">
      <c r="A1752">
        <v>3607668</v>
      </c>
      <c r="B1752" t="s">
        <v>6960</v>
      </c>
      <c r="C1752" t="e">
        <f t="shared" ref="C1752:C1761" si="104">-YG1tE3xBx5ePEId38MZqQ</f>
        <v>#NAME?</v>
      </c>
      <c r="D1752" t="s">
        <v>6961</v>
      </c>
      <c r="E1752">
        <v>3</v>
      </c>
      <c r="F1752" s="1">
        <v>42742</v>
      </c>
      <c r="G1752" t="s">
        <v>6962</v>
      </c>
      <c r="H1752">
        <v>5</v>
      </c>
      <c r="I1752">
        <v>2</v>
      </c>
      <c r="J1752">
        <v>3</v>
      </c>
      <c r="K1752" t="s">
        <v>6963</v>
      </c>
      <c r="Q1752">
        <v>166</v>
      </c>
    </row>
    <row r="1753" spans="1:17" x14ac:dyDescent="0.25">
      <c r="A1753">
        <v>3607664</v>
      </c>
      <c r="B1753" t="s">
        <v>6964</v>
      </c>
      <c r="C1753" t="e">
        <f t="shared" si="104"/>
        <v>#NAME?</v>
      </c>
      <c r="D1753" t="s">
        <v>6965</v>
      </c>
      <c r="E1753">
        <v>4</v>
      </c>
      <c r="F1753" s="1">
        <v>42758</v>
      </c>
      <c r="G1753" t="s">
        <v>6966</v>
      </c>
      <c r="H1753">
        <v>6</v>
      </c>
      <c r="I1753">
        <v>0</v>
      </c>
      <c r="J1753">
        <v>2</v>
      </c>
      <c r="K1753" t="s">
        <v>6967</v>
      </c>
      <c r="Q1753">
        <v>277</v>
      </c>
    </row>
    <row r="1754" spans="1:17" x14ac:dyDescent="0.25">
      <c r="A1754">
        <v>3607687</v>
      </c>
      <c r="B1754" t="s">
        <v>6968</v>
      </c>
      <c r="C1754" t="e">
        <f t="shared" si="104"/>
        <v>#NAME?</v>
      </c>
      <c r="D1754" t="e">
        <f>-Oj_rs84KRFOTtbeQXPB7Q</f>
        <v>#NAME?</v>
      </c>
      <c r="E1754">
        <v>5</v>
      </c>
      <c r="F1754" s="1">
        <v>42806</v>
      </c>
      <c r="G1754" t="s">
        <v>6969</v>
      </c>
      <c r="H1754">
        <v>7</v>
      </c>
      <c r="I1754">
        <v>2</v>
      </c>
      <c r="J1754">
        <v>10</v>
      </c>
      <c r="K1754" t="s">
        <v>6970</v>
      </c>
      <c r="Q1754">
        <v>217</v>
      </c>
    </row>
    <row r="1755" spans="1:17" x14ac:dyDescent="0.25">
      <c r="A1755">
        <v>3607674</v>
      </c>
      <c r="B1755" t="s">
        <v>6971</v>
      </c>
      <c r="C1755" t="e">
        <f t="shared" si="104"/>
        <v>#NAME?</v>
      </c>
      <c r="D1755" t="s">
        <v>6972</v>
      </c>
      <c r="E1755">
        <v>3</v>
      </c>
      <c r="F1755" s="1">
        <v>42834</v>
      </c>
      <c r="G1755" t="s">
        <v>6973</v>
      </c>
      <c r="H1755">
        <v>1</v>
      </c>
      <c r="I1755">
        <v>0</v>
      </c>
      <c r="J1755">
        <v>3</v>
      </c>
      <c r="K1755" t="s">
        <v>6974</v>
      </c>
      <c r="Q1755">
        <v>291</v>
      </c>
    </row>
    <row r="1756" spans="1:17" x14ac:dyDescent="0.25">
      <c r="A1756">
        <v>3607695</v>
      </c>
      <c r="B1756" t="s">
        <v>6975</v>
      </c>
      <c r="C1756" t="e">
        <f t="shared" si="104"/>
        <v>#NAME?</v>
      </c>
      <c r="D1756" t="s">
        <v>6976</v>
      </c>
      <c r="E1756">
        <v>5</v>
      </c>
      <c r="F1756" s="1">
        <v>42928</v>
      </c>
      <c r="G1756" t="s">
        <v>6977</v>
      </c>
      <c r="H1756">
        <v>6</v>
      </c>
      <c r="I1756">
        <v>3</v>
      </c>
      <c r="J1756">
        <v>6</v>
      </c>
      <c r="K1756" t="s">
        <v>6978</v>
      </c>
      <c r="Q1756">
        <v>95</v>
      </c>
    </row>
    <row r="1757" spans="1:17" x14ac:dyDescent="0.25">
      <c r="A1757">
        <v>3607630</v>
      </c>
      <c r="B1757" t="s">
        <v>6979</v>
      </c>
      <c r="C1757" t="e">
        <f t="shared" si="104"/>
        <v>#NAME?</v>
      </c>
      <c r="D1757" t="s">
        <v>6980</v>
      </c>
      <c r="E1757">
        <v>1</v>
      </c>
      <c r="F1757" s="1">
        <v>42963</v>
      </c>
      <c r="G1757" t="s">
        <v>6981</v>
      </c>
      <c r="H1757">
        <v>17</v>
      </c>
      <c r="I1757">
        <v>5</v>
      </c>
      <c r="J1757">
        <v>4</v>
      </c>
      <c r="K1757" t="s">
        <v>6982</v>
      </c>
      <c r="Q1757">
        <v>200</v>
      </c>
    </row>
    <row r="1758" spans="1:17" x14ac:dyDescent="0.25">
      <c r="A1758">
        <v>3607646</v>
      </c>
      <c r="B1758" t="s">
        <v>6983</v>
      </c>
      <c r="C1758" t="e">
        <f t="shared" si="104"/>
        <v>#NAME?</v>
      </c>
      <c r="D1758" t="s">
        <v>6984</v>
      </c>
      <c r="E1758">
        <v>5</v>
      </c>
      <c r="F1758" s="1">
        <v>42975</v>
      </c>
      <c r="G1758" t="s">
        <v>6985</v>
      </c>
      <c r="H1758">
        <v>24</v>
      </c>
      <c r="I1758">
        <v>9</v>
      </c>
      <c r="J1758">
        <v>25</v>
      </c>
      <c r="K1758" t="s">
        <v>6986</v>
      </c>
      <c r="Q1758">
        <v>283</v>
      </c>
    </row>
    <row r="1759" spans="1:17" x14ac:dyDescent="0.25">
      <c r="A1759">
        <v>3607690</v>
      </c>
      <c r="B1759" t="s">
        <v>6987</v>
      </c>
      <c r="C1759" t="e">
        <f t="shared" si="104"/>
        <v>#NAME?</v>
      </c>
      <c r="D1759" t="s">
        <v>6988</v>
      </c>
      <c r="E1759">
        <v>3</v>
      </c>
      <c r="F1759" s="1">
        <v>43113</v>
      </c>
      <c r="G1759" t="s">
        <v>6989</v>
      </c>
      <c r="H1759">
        <v>5</v>
      </c>
      <c r="I1759">
        <v>2</v>
      </c>
      <c r="J1759">
        <v>6</v>
      </c>
      <c r="K1759" t="s">
        <v>6990</v>
      </c>
      <c r="Q1759">
        <v>189</v>
      </c>
    </row>
    <row r="1760" spans="1:17" x14ac:dyDescent="0.25">
      <c r="A1760">
        <v>3607639</v>
      </c>
      <c r="B1760" t="s">
        <v>6991</v>
      </c>
      <c r="C1760" t="e">
        <f t="shared" si="104"/>
        <v>#NAME?</v>
      </c>
      <c r="D1760" t="s">
        <v>6992</v>
      </c>
      <c r="E1760">
        <v>4</v>
      </c>
      <c r="F1760" s="1">
        <v>43141</v>
      </c>
      <c r="G1760" t="s">
        <v>6993</v>
      </c>
      <c r="H1760">
        <v>4</v>
      </c>
      <c r="I1760">
        <v>1</v>
      </c>
      <c r="J1760">
        <v>3</v>
      </c>
      <c r="K1760" t="s">
        <v>6994</v>
      </c>
      <c r="Q1760">
        <v>555</v>
      </c>
    </row>
    <row r="1761" spans="1:17" x14ac:dyDescent="0.25">
      <c r="A1761">
        <v>3607683</v>
      </c>
      <c r="B1761" t="s">
        <v>6995</v>
      </c>
      <c r="C1761" t="e">
        <f t="shared" si="104"/>
        <v>#NAME?</v>
      </c>
      <c r="D1761" t="s">
        <v>6996</v>
      </c>
      <c r="E1761">
        <v>5</v>
      </c>
      <c r="F1761" s="1">
        <v>43164</v>
      </c>
      <c r="G1761" t="s">
        <v>6997</v>
      </c>
      <c r="H1761">
        <v>12</v>
      </c>
      <c r="I1761">
        <v>4</v>
      </c>
      <c r="J1761">
        <v>9</v>
      </c>
      <c r="K1761" t="s">
        <v>6998</v>
      </c>
      <c r="Q1761">
        <v>157</v>
      </c>
    </row>
    <row r="1762" spans="1:17" x14ac:dyDescent="0.25">
      <c r="A1762">
        <v>4749898</v>
      </c>
      <c r="B1762" t="s">
        <v>6999</v>
      </c>
      <c r="C1762" t="e">
        <f t="shared" ref="C1762:C1771" si="105">-YV1yESQXqR3vpIgBjKDsw</f>
        <v>#NAME?</v>
      </c>
      <c r="D1762" t="s">
        <v>7000</v>
      </c>
      <c r="E1762">
        <v>4</v>
      </c>
      <c r="F1762" s="1">
        <v>42208</v>
      </c>
      <c r="G1762" t="s">
        <v>7001</v>
      </c>
      <c r="H1762">
        <v>0</v>
      </c>
      <c r="I1762">
        <v>0</v>
      </c>
      <c r="J1762">
        <v>0</v>
      </c>
      <c r="K1762" t="s">
        <v>7002</v>
      </c>
      <c r="Q1762">
        <v>69</v>
      </c>
    </row>
    <row r="1763" spans="1:17" x14ac:dyDescent="0.25">
      <c r="A1763">
        <v>4749925</v>
      </c>
      <c r="B1763" t="s">
        <v>7003</v>
      </c>
      <c r="C1763" t="e">
        <f t="shared" si="105"/>
        <v>#NAME?</v>
      </c>
      <c r="D1763" t="s">
        <v>7004</v>
      </c>
      <c r="E1763">
        <v>3</v>
      </c>
      <c r="F1763" s="1">
        <v>42244</v>
      </c>
      <c r="G1763" t="s">
        <v>7005</v>
      </c>
      <c r="H1763">
        <v>1</v>
      </c>
      <c r="I1763">
        <v>0</v>
      </c>
      <c r="J1763">
        <v>1</v>
      </c>
      <c r="K1763" t="s">
        <v>7006</v>
      </c>
      <c r="Q1763">
        <v>476</v>
      </c>
    </row>
    <row r="1764" spans="1:17" x14ac:dyDescent="0.25">
      <c r="A1764">
        <v>4749890</v>
      </c>
      <c r="B1764" t="s">
        <v>7007</v>
      </c>
      <c r="C1764" t="e">
        <f t="shared" si="105"/>
        <v>#NAME?</v>
      </c>
      <c r="D1764" t="s">
        <v>7008</v>
      </c>
      <c r="E1764">
        <v>4</v>
      </c>
      <c r="F1764" s="1">
        <v>42255</v>
      </c>
      <c r="G1764" t="s">
        <v>7009</v>
      </c>
      <c r="H1764">
        <v>0</v>
      </c>
      <c r="I1764">
        <v>0</v>
      </c>
      <c r="J1764">
        <v>0</v>
      </c>
      <c r="K1764" t="s">
        <v>7010</v>
      </c>
      <c r="Q1764">
        <v>190</v>
      </c>
    </row>
    <row r="1765" spans="1:17" x14ac:dyDescent="0.25">
      <c r="A1765">
        <v>4749892</v>
      </c>
      <c r="B1765" t="s">
        <v>7011</v>
      </c>
      <c r="C1765" t="e">
        <f t="shared" si="105"/>
        <v>#NAME?</v>
      </c>
      <c r="D1765" t="s">
        <v>7012</v>
      </c>
      <c r="E1765">
        <v>5</v>
      </c>
      <c r="F1765" s="1">
        <v>42504</v>
      </c>
      <c r="G1765" t="s">
        <v>7013</v>
      </c>
      <c r="H1765">
        <v>4</v>
      </c>
      <c r="I1765">
        <v>0</v>
      </c>
      <c r="J1765">
        <v>3</v>
      </c>
      <c r="K1765" t="s">
        <v>7014</v>
      </c>
      <c r="Q1765">
        <v>441</v>
      </c>
    </row>
    <row r="1766" spans="1:17" x14ac:dyDescent="0.25">
      <c r="A1766">
        <v>4749914</v>
      </c>
      <c r="B1766" t="s">
        <v>7015</v>
      </c>
      <c r="C1766" t="e">
        <f t="shared" si="105"/>
        <v>#NAME?</v>
      </c>
      <c r="D1766" t="s">
        <v>7016</v>
      </c>
      <c r="E1766">
        <v>1</v>
      </c>
      <c r="F1766" s="1">
        <v>42582</v>
      </c>
      <c r="G1766" t="s">
        <v>7017</v>
      </c>
      <c r="H1766">
        <v>6</v>
      </c>
      <c r="I1766">
        <v>1</v>
      </c>
      <c r="J1766">
        <v>0</v>
      </c>
      <c r="K1766" t="s">
        <v>7018</v>
      </c>
      <c r="Q1766">
        <v>74</v>
      </c>
    </row>
    <row r="1767" spans="1:17" x14ac:dyDescent="0.25">
      <c r="A1767">
        <v>4749924</v>
      </c>
      <c r="B1767" t="s">
        <v>7019</v>
      </c>
      <c r="C1767" t="e">
        <f t="shared" si="105"/>
        <v>#NAME?</v>
      </c>
      <c r="D1767" t="s">
        <v>7020</v>
      </c>
      <c r="E1767">
        <v>5</v>
      </c>
      <c r="F1767" s="1">
        <v>42582</v>
      </c>
      <c r="G1767" t="s">
        <v>7021</v>
      </c>
      <c r="H1767">
        <v>0</v>
      </c>
      <c r="I1767">
        <v>0</v>
      </c>
      <c r="J1767">
        <v>0</v>
      </c>
      <c r="K1767" t="s">
        <v>7022</v>
      </c>
      <c r="Q1767">
        <v>54</v>
      </c>
    </row>
    <row r="1768" spans="1:17" x14ac:dyDescent="0.25">
      <c r="A1768">
        <v>4749921</v>
      </c>
      <c r="B1768" t="s">
        <v>7023</v>
      </c>
      <c r="C1768" t="e">
        <f t="shared" si="105"/>
        <v>#NAME?</v>
      </c>
      <c r="D1768" t="s">
        <v>7024</v>
      </c>
      <c r="E1768">
        <v>5</v>
      </c>
      <c r="F1768" s="1">
        <v>42602</v>
      </c>
      <c r="G1768" t="s">
        <v>7025</v>
      </c>
      <c r="H1768">
        <v>0</v>
      </c>
      <c r="I1768">
        <v>0</v>
      </c>
      <c r="J1768">
        <v>0</v>
      </c>
      <c r="K1768" t="s">
        <v>7026</v>
      </c>
      <c r="Q1768">
        <v>131</v>
      </c>
    </row>
    <row r="1769" spans="1:17" x14ac:dyDescent="0.25">
      <c r="A1769">
        <v>4749909</v>
      </c>
      <c r="B1769" t="s">
        <v>7027</v>
      </c>
      <c r="C1769" t="e">
        <f t="shared" si="105"/>
        <v>#NAME?</v>
      </c>
      <c r="D1769" t="s">
        <v>7028</v>
      </c>
      <c r="E1769">
        <v>4</v>
      </c>
      <c r="F1769" s="1">
        <v>42607</v>
      </c>
      <c r="G1769" t="s">
        <v>7029</v>
      </c>
      <c r="H1769">
        <v>1</v>
      </c>
      <c r="I1769">
        <v>1</v>
      </c>
      <c r="J1769">
        <v>1</v>
      </c>
      <c r="K1769" t="s">
        <v>7030</v>
      </c>
      <c r="Q1769">
        <v>221</v>
      </c>
    </row>
    <row r="1770" spans="1:17" x14ac:dyDescent="0.25">
      <c r="A1770">
        <v>4749923</v>
      </c>
      <c r="B1770" t="s">
        <v>7031</v>
      </c>
      <c r="C1770" t="e">
        <f t="shared" si="105"/>
        <v>#NAME?</v>
      </c>
      <c r="D1770" t="s">
        <v>7032</v>
      </c>
      <c r="E1770">
        <v>4</v>
      </c>
      <c r="F1770" s="1">
        <v>42640</v>
      </c>
      <c r="G1770" t="s">
        <v>7033</v>
      </c>
      <c r="H1770">
        <v>1</v>
      </c>
      <c r="I1770">
        <v>0</v>
      </c>
      <c r="J1770">
        <v>0</v>
      </c>
      <c r="K1770" t="s">
        <v>7034</v>
      </c>
      <c r="Q1770">
        <v>104</v>
      </c>
    </row>
    <row r="1771" spans="1:17" x14ac:dyDescent="0.25">
      <c r="A1771">
        <v>4749901</v>
      </c>
      <c r="B1771" t="s">
        <v>7035</v>
      </c>
      <c r="C1771" t="e">
        <f t="shared" si="105"/>
        <v>#NAME?</v>
      </c>
      <c r="D1771" t="s">
        <v>7036</v>
      </c>
      <c r="E1771">
        <v>2</v>
      </c>
      <c r="F1771" s="1">
        <v>42640</v>
      </c>
      <c r="G1771" t="s">
        <v>7037</v>
      </c>
      <c r="H1771">
        <v>1</v>
      </c>
      <c r="I1771">
        <v>0</v>
      </c>
      <c r="J1771">
        <v>0</v>
      </c>
      <c r="K1771" t="s">
        <v>7038</v>
      </c>
      <c r="Q1771">
        <v>342</v>
      </c>
    </row>
    <row r="1772" spans="1:17" x14ac:dyDescent="0.25">
      <c r="A1772">
        <v>3071445</v>
      </c>
      <c r="B1772" t="s">
        <v>7039</v>
      </c>
      <c r="C1772" t="e">
        <f t="shared" ref="C1772:C1781" si="106">-Yz2wIcsdJxUOFMbTgoKQA</f>
        <v>#NAME?</v>
      </c>
      <c r="D1772" t="s">
        <v>7040</v>
      </c>
      <c r="E1772">
        <v>5</v>
      </c>
      <c r="F1772" s="1">
        <v>40723</v>
      </c>
      <c r="G1772" t="s">
        <v>7041</v>
      </c>
      <c r="H1772">
        <v>1</v>
      </c>
      <c r="I1772">
        <v>0</v>
      </c>
      <c r="J1772">
        <v>0</v>
      </c>
      <c r="K1772" t="s">
        <v>7042</v>
      </c>
      <c r="Q1772">
        <v>124</v>
      </c>
    </row>
    <row r="1773" spans="1:17" x14ac:dyDescent="0.25">
      <c r="A1773">
        <v>3071486</v>
      </c>
      <c r="B1773" t="s">
        <v>7043</v>
      </c>
      <c r="C1773" t="e">
        <f t="shared" si="106"/>
        <v>#NAME?</v>
      </c>
      <c r="D1773" t="s">
        <v>7044</v>
      </c>
      <c r="E1773">
        <v>4</v>
      </c>
      <c r="F1773" s="1">
        <v>40816</v>
      </c>
      <c r="G1773" t="s">
        <v>7045</v>
      </c>
      <c r="H1773">
        <v>2</v>
      </c>
      <c r="I1773">
        <v>0</v>
      </c>
      <c r="J1773">
        <v>0</v>
      </c>
      <c r="K1773" t="s">
        <v>7046</v>
      </c>
      <c r="Q1773">
        <v>29</v>
      </c>
    </row>
    <row r="1774" spans="1:17" x14ac:dyDescent="0.25">
      <c r="A1774">
        <v>3071441</v>
      </c>
      <c r="B1774" t="s">
        <v>7047</v>
      </c>
      <c r="C1774" t="e">
        <f t="shared" si="106"/>
        <v>#NAME?</v>
      </c>
      <c r="D1774" t="s">
        <v>7048</v>
      </c>
      <c r="E1774">
        <v>3</v>
      </c>
      <c r="F1774" s="1">
        <v>40921</v>
      </c>
      <c r="G1774" t="s">
        <v>7049</v>
      </c>
      <c r="H1774">
        <v>2</v>
      </c>
      <c r="I1774">
        <v>0</v>
      </c>
      <c r="J1774">
        <v>1</v>
      </c>
      <c r="K1774" t="s">
        <v>7050</v>
      </c>
      <c r="Q1774">
        <v>38</v>
      </c>
    </row>
    <row r="1775" spans="1:17" x14ac:dyDescent="0.25">
      <c r="A1775">
        <v>3071453</v>
      </c>
      <c r="B1775" t="s">
        <v>7051</v>
      </c>
      <c r="C1775" t="e">
        <f t="shared" si="106"/>
        <v>#NAME?</v>
      </c>
      <c r="D1775" t="s">
        <v>7052</v>
      </c>
      <c r="E1775">
        <v>4</v>
      </c>
      <c r="F1775" s="1">
        <v>40936</v>
      </c>
      <c r="G1775" t="s">
        <v>7053</v>
      </c>
      <c r="H1775">
        <v>0</v>
      </c>
      <c r="I1775">
        <v>0</v>
      </c>
      <c r="J1775">
        <v>0</v>
      </c>
      <c r="K1775" t="s">
        <v>7054</v>
      </c>
      <c r="Q1775">
        <v>79</v>
      </c>
    </row>
    <row r="1776" spans="1:17" x14ac:dyDescent="0.25">
      <c r="A1776">
        <v>3071471</v>
      </c>
      <c r="B1776" t="s">
        <v>7055</v>
      </c>
      <c r="C1776" t="e">
        <f t="shared" si="106"/>
        <v>#NAME?</v>
      </c>
      <c r="D1776" t="e">
        <f>-bMZCfTK7fxFaURynKpBMA</f>
        <v>#NAME?</v>
      </c>
      <c r="E1776">
        <v>5</v>
      </c>
      <c r="F1776" s="1">
        <v>41040</v>
      </c>
      <c r="G1776" t="s">
        <v>7056</v>
      </c>
      <c r="H1776">
        <v>1</v>
      </c>
      <c r="I1776">
        <v>0</v>
      </c>
      <c r="J1776">
        <v>0</v>
      </c>
      <c r="K1776" t="s">
        <v>7057</v>
      </c>
      <c r="Q1776">
        <v>68</v>
      </c>
    </row>
    <row r="1777" spans="1:17" x14ac:dyDescent="0.25">
      <c r="A1777">
        <v>3071481</v>
      </c>
      <c r="B1777" t="s">
        <v>7058</v>
      </c>
      <c r="C1777" t="e">
        <f t="shared" si="106"/>
        <v>#NAME?</v>
      </c>
      <c r="D1777" t="s">
        <v>7059</v>
      </c>
      <c r="E1777">
        <v>1</v>
      </c>
      <c r="F1777" s="1">
        <v>41052</v>
      </c>
      <c r="G1777" t="s">
        <v>7060</v>
      </c>
      <c r="H1777">
        <v>5</v>
      </c>
      <c r="I1777">
        <v>0</v>
      </c>
      <c r="J1777">
        <v>0</v>
      </c>
      <c r="K1777" t="s">
        <v>7061</v>
      </c>
      <c r="Q1777">
        <v>439</v>
      </c>
    </row>
    <row r="1778" spans="1:17" x14ac:dyDescent="0.25">
      <c r="A1778">
        <v>3071468</v>
      </c>
      <c r="B1778" t="s">
        <v>7062</v>
      </c>
      <c r="C1778" t="e">
        <f t="shared" si="106"/>
        <v>#NAME?</v>
      </c>
      <c r="D1778" t="s">
        <v>7063</v>
      </c>
      <c r="E1778">
        <v>3</v>
      </c>
      <c r="F1778" s="1">
        <v>41070</v>
      </c>
      <c r="G1778" t="s">
        <v>7064</v>
      </c>
      <c r="H1778">
        <v>1</v>
      </c>
      <c r="I1778">
        <v>0</v>
      </c>
      <c r="J1778">
        <v>0</v>
      </c>
      <c r="K1778" t="s">
        <v>7065</v>
      </c>
      <c r="Q1778">
        <v>52</v>
      </c>
    </row>
    <row r="1779" spans="1:17" x14ac:dyDescent="0.25">
      <c r="A1779">
        <v>3071466</v>
      </c>
      <c r="B1779" t="s">
        <v>7066</v>
      </c>
      <c r="C1779" t="e">
        <f t="shared" si="106"/>
        <v>#NAME?</v>
      </c>
      <c r="D1779" t="s">
        <v>7067</v>
      </c>
      <c r="E1779">
        <v>5</v>
      </c>
      <c r="F1779" s="1">
        <v>41294</v>
      </c>
      <c r="G1779" t="s">
        <v>7068</v>
      </c>
      <c r="H1779">
        <v>0</v>
      </c>
      <c r="I1779">
        <v>0</v>
      </c>
      <c r="J1779">
        <v>0</v>
      </c>
      <c r="K1779" t="s">
        <v>7069</v>
      </c>
      <c r="Q1779">
        <v>94</v>
      </c>
    </row>
    <row r="1780" spans="1:17" x14ac:dyDescent="0.25">
      <c r="A1780">
        <v>3071484</v>
      </c>
      <c r="B1780" t="s">
        <v>7070</v>
      </c>
      <c r="C1780" t="e">
        <f t="shared" si="106"/>
        <v>#NAME?</v>
      </c>
      <c r="D1780" t="s">
        <v>7071</v>
      </c>
      <c r="E1780">
        <v>3</v>
      </c>
      <c r="F1780" s="1">
        <v>41341</v>
      </c>
      <c r="G1780" t="s">
        <v>7072</v>
      </c>
      <c r="H1780">
        <v>3</v>
      </c>
      <c r="I1780">
        <v>0</v>
      </c>
      <c r="J1780">
        <v>0</v>
      </c>
      <c r="K1780" t="s">
        <v>7073</v>
      </c>
      <c r="Q1780">
        <v>56</v>
      </c>
    </row>
    <row r="1781" spans="1:17" x14ac:dyDescent="0.25">
      <c r="A1781">
        <v>3071443</v>
      </c>
      <c r="B1781" t="s">
        <v>7074</v>
      </c>
      <c r="C1781" t="e">
        <f t="shared" si="106"/>
        <v>#NAME?</v>
      </c>
      <c r="D1781" t="s">
        <v>7075</v>
      </c>
      <c r="E1781">
        <v>1</v>
      </c>
      <c r="F1781" s="1">
        <v>43268</v>
      </c>
      <c r="G1781" t="s">
        <v>7076</v>
      </c>
      <c r="H1781">
        <v>0</v>
      </c>
      <c r="I1781">
        <v>0</v>
      </c>
      <c r="J1781">
        <v>0</v>
      </c>
      <c r="K1781" t="s">
        <v>7077</v>
      </c>
      <c r="Q1781">
        <v>197</v>
      </c>
    </row>
    <row r="1782" spans="1:17" x14ac:dyDescent="0.25">
      <c r="A1782">
        <v>1423202</v>
      </c>
      <c r="B1782" t="s">
        <v>7078</v>
      </c>
      <c r="C1782" t="e">
        <f t="shared" ref="C1782:C1791" si="107">-Z0uXJn_uP3U0h-e31sTKw</f>
        <v>#NAME?</v>
      </c>
      <c r="D1782" t="s">
        <v>7079</v>
      </c>
      <c r="E1782">
        <v>5</v>
      </c>
      <c r="F1782" s="1">
        <v>41594</v>
      </c>
      <c r="G1782" t="s">
        <v>7080</v>
      </c>
      <c r="H1782">
        <v>0</v>
      </c>
      <c r="I1782">
        <v>0</v>
      </c>
      <c r="J1782">
        <v>0</v>
      </c>
      <c r="K1782" t="s">
        <v>7081</v>
      </c>
      <c r="Q1782">
        <v>85</v>
      </c>
    </row>
    <row r="1783" spans="1:17" x14ac:dyDescent="0.25">
      <c r="A1783">
        <v>1423229</v>
      </c>
      <c r="B1783" t="s">
        <v>7082</v>
      </c>
      <c r="C1783" t="e">
        <f t="shared" si="107"/>
        <v>#NAME?</v>
      </c>
      <c r="D1783" t="s">
        <v>7083</v>
      </c>
      <c r="E1783">
        <v>4</v>
      </c>
      <c r="F1783" s="1">
        <v>41780</v>
      </c>
      <c r="G1783" t="s">
        <v>7084</v>
      </c>
      <c r="H1783">
        <v>0</v>
      </c>
      <c r="I1783">
        <v>0</v>
      </c>
      <c r="J1783">
        <v>0</v>
      </c>
      <c r="K1783" t="s">
        <v>7085</v>
      </c>
      <c r="Q1783">
        <v>24</v>
      </c>
    </row>
    <row r="1784" spans="1:17" x14ac:dyDescent="0.25">
      <c r="A1784">
        <v>1451057</v>
      </c>
      <c r="B1784" t="s">
        <v>7086</v>
      </c>
      <c r="C1784" t="e">
        <f t="shared" si="107"/>
        <v>#NAME?</v>
      </c>
      <c r="D1784" t="s">
        <v>7087</v>
      </c>
      <c r="E1784">
        <v>5</v>
      </c>
      <c r="F1784" s="1">
        <v>41922</v>
      </c>
      <c r="G1784" t="s">
        <v>7088</v>
      </c>
      <c r="H1784">
        <v>0</v>
      </c>
      <c r="I1784">
        <v>0</v>
      </c>
      <c r="J1784">
        <v>0</v>
      </c>
      <c r="K1784" t="s">
        <v>7089</v>
      </c>
      <c r="Q1784">
        <v>33</v>
      </c>
    </row>
    <row r="1785" spans="1:17" x14ac:dyDescent="0.25">
      <c r="A1785">
        <v>1423284</v>
      </c>
      <c r="B1785" t="s">
        <v>7090</v>
      </c>
      <c r="C1785" t="e">
        <f t="shared" si="107"/>
        <v>#NAME?</v>
      </c>
      <c r="D1785" t="s">
        <v>7091</v>
      </c>
      <c r="E1785">
        <v>1</v>
      </c>
      <c r="F1785" s="1">
        <v>41922</v>
      </c>
      <c r="G1785" t="s">
        <v>7092</v>
      </c>
      <c r="H1785">
        <v>2</v>
      </c>
      <c r="I1785">
        <v>0</v>
      </c>
      <c r="J1785">
        <v>0</v>
      </c>
      <c r="K1785" t="s">
        <v>7093</v>
      </c>
      <c r="Q1785">
        <v>86</v>
      </c>
    </row>
    <row r="1786" spans="1:17" x14ac:dyDescent="0.25">
      <c r="A1786">
        <v>1423249</v>
      </c>
      <c r="B1786" t="s">
        <v>7094</v>
      </c>
      <c r="C1786" t="e">
        <f t="shared" si="107"/>
        <v>#NAME?</v>
      </c>
      <c r="D1786" t="s">
        <v>4164</v>
      </c>
      <c r="E1786">
        <v>4</v>
      </c>
      <c r="F1786" s="1">
        <v>41937</v>
      </c>
      <c r="G1786" t="s">
        <v>7095</v>
      </c>
      <c r="H1786">
        <v>0</v>
      </c>
      <c r="I1786">
        <v>0</v>
      </c>
      <c r="J1786">
        <v>0</v>
      </c>
      <c r="K1786" t="s">
        <v>7096</v>
      </c>
      <c r="Q1786">
        <v>39</v>
      </c>
    </row>
    <row r="1787" spans="1:17" x14ac:dyDescent="0.25">
      <c r="A1787">
        <v>1423246</v>
      </c>
      <c r="B1787" t="s">
        <v>7097</v>
      </c>
      <c r="C1787" t="e">
        <f t="shared" si="107"/>
        <v>#NAME?</v>
      </c>
      <c r="D1787" t="s">
        <v>7098</v>
      </c>
      <c r="E1787">
        <v>5</v>
      </c>
      <c r="F1787" s="1">
        <v>42144</v>
      </c>
      <c r="G1787" t="s">
        <v>7099</v>
      </c>
      <c r="H1787">
        <v>0</v>
      </c>
      <c r="I1787">
        <v>0</v>
      </c>
      <c r="J1787">
        <v>0</v>
      </c>
      <c r="K1787" t="s">
        <v>7100</v>
      </c>
      <c r="Q1787">
        <v>25</v>
      </c>
    </row>
    <row r="1788" spans="1:17" x14ac:dyDescent="0.25">
      <c r="A1788">
        <v>1423232</v>
      </c>
      <c r="B1788" t="s">
        <v>7101</v>
      </c>
      <c r="C1788" t="e">
        <f t="shared" si="107"/>
        <v>#NAME?</v>
      </c>
      <c r="D1788" t="s">
        <v>7102</v>
      </c>
      <c r="E1788">
        <v>1</v>
      </c>
      <c r="F1788" s="1">
        <v>42451</v>
      </c>
      <c r="G1788" t="s">
        <v>7103</v>
      </c>
      <c r="H1788">
        <v>0</v>
      </c>
      <c r="I1788">
        <v>0</v>
      </c>
      <c r="J1788">
        <v>0</v>
      </c>
      <c r="K1788" t="s">
        <v>7104</v>
      </c>
      <c r="Q1788">
        <v>21</v>
      </c>
    </row>
    <row r="1789" spans="1:17" x14ac:dyDescent="0.25">
      <c r="A1789">
        <v>1423206</v>
      </c>
      <c r="B1789" t="s">
        <v>7105</v>
      </c>
      <c r="C1789" t="e">
        <f t="shared" si="107"/>
        <v>#NAME?</v>
      </c>
      <c r="D1789" t="s">
        <v>7106</v>
      </c>
      <c r="E1789">
        <v>1</v>
      </c>
      <c r="F1789" s="1">
        <v>42716</v>
      </c>
      <c r="G1789" t="s">
        <v>7107</v>
      </c>
      <c r="H1789">
        <v>1</v>
      </c>
      <c r="I1789">
        <v>0</v>
      </c>
      <c r="J1789">
        <v>0</v>
      </c>
      <c r="K1789" t="s">
        <v>7108</v>
      </c>
      <c r="Q1789">
        <v>39</v>
      </c>
    </row>
    <row r="1790" spans="1:17" x14ac:dyDescent="0.25">
      <c r="A1790">
        <v>1423265</v>
      </c>
      <c r="B1790" t="s">
        <v>7109</v>
      </c>
      <c r="C1790" t="e">
        <f t="shared" si="107"/>
        <v>#NAME?</v>
      </c>
      <c r="D1790" t="s">
        <v>3946</v>
      </c>
      <c r="E1790">
        <v>4</v>
      </c>
      <c r="F1790" s="1">
        <v>42737</v>
      </c>
      <c r="G1790" t="s">
        <v>7110</v>
      </c>
      <c r="H1790">
        <v>0</v>
      </c>
      <c r="I1790">
        <v>0</v>
      </c>
      <c r="J1790">
        <v>0</v>
      </c>
      <c r="K1790" t="s">
        <v>7111</v>
      </c>
      <c r="Q1790">
        <v>45</v>
      </c>
    </row>
    <row r="1791" spans="1:17" x14ac:dyDescent="0.25">
      <c r="A1791">
        <v>1423283</v>
      </c>
      <c r="B1791" t="s">
        <v>7112</v>
      </c>
      <c r="C1791" t="e">
        <f t="shared" si="107"/>
        <v>#NAME?</v>
      </c>
      <c r="D1791" t="s">
        <v>7113</v>
      </c>
      <c r="E1791">
        <v>4</v>
      </c>
      <c r="F1791" s="1">
        <v>42752</v>
      </c>
      <c r="G1791" t="s">
        <v>7114</v>
      </c>
      <c r="H1791">
        <v>0</v>
      </c>
      <c r="I1791">
        <v>0</v>
      </c>
      <c r="J1791">
        <v>0</v>
      </c>
      <c r="K1791" t="s">
        <v>7115</v>
      </c>
      <c r="Q1791">
        <v>60</v>
      </c>
    </row>
    <row r="1792" spans="1:17" x14ac:dyDescent="0.25">
      <c r="A1792">
        <v>3318040</v>
      </c>
      <c r="B1792" t="e">
        <f>-iZgkYNGk-mbjS5495_VwA</f>
        <v>#NAME?</v>
      </c>
      <c r="C1792" t="e">
        <f t="shared" ref="C1792:C1801" si="108">-Ziq9YnQvw87IrGW5TKQKg</f>
        <v>#NAME?</v>
      </c>
      <c r="D1792" t="s">
        <v>7116</v>
      </c>
      <c r="E1792">
        <v>1</v>
      </c>
      <c r="F1792" s="1">
        <v>41964</v>
      </c>
      <c r="G1792" t="s">
        <v>7117</v>
      </c>
      <c r="H1792">
        <v>3</v>
      </c>
      <c r="I1792">
        <v>1</v>
      </c>
      <c r="J1792">
        <v>0</v>
      </c>
      <c r="K1792" t="s">
        <v>7118</v>
      </c>
      <c r="Q1792">
        <v>132</v>
      </c>
    </row>
    <row r="1793" spans="1:17" x14ac:dyDescent="0.25">
      <c r="A1793">
        <v>3318055</v>
      </c>
      <c r="B1793" t="s">
        <v>7119</v>
      </c>
      <c r="C1793" t="e">
        <f t="shared" si="108"/>
        <v>#NAME?</v>
      </c>
      <c r="D1793" t="s">
        <v>7120</v>
      </c>
      <c r="E1793">
        <v>1</v>
      </c>
      <c r="F1793" s="1">
        <v>42083</v>
      </c>
      <c r="G1793" t="s">
        <v>7121</v>
      </c>
      <c r="H1793">
        <v>0</v>
      </c>
      <c r="I1793">
        <v>1</v>
      </c>
      <c r="J1793">
        <v>0</v>
      </c>
      <c r="K1793" t="s">
        <v>7122</v>
      </c>
      <c r="Q1793">
        <v>39</v>
      </c>
    </row>
    <row r="1794" spans="1:17" x14ac:dyDescent="0.25">
      <c r="A1794">
        <v>3318081</v>
      </c>
      <c r="B1794" t="s">
        <v>7123</v>
      </c>
      <c r="C1794" t="e">
        <f t="shared" si="108"/>
        <v>#NAME?</v>
      </c>
      <c r="D1794" t="s">
        <v>7124</v>
      </c>
      <c r="E1794">
        <v>3</v>
      </c>
      <c r="F1794" s="1">
        <v>42084</v>
      </c>
      <c r="G1794" t="s">
        <v>7125</v>
      </c>
      <c r="H1794">
        <v>1</v>
      </c>
      <c r="I1794">
        <v>2</v>
      </c>
      <c r="J1794">
        <v>0</v>
      </c>
      <c r="K1794" t="s">
        <v>7126</v>
      </c>
      <c r="Q1794">
        <v>96</v>
      </c>
    </row>
    <row r="1795" spans="1:17" x14ac:dyDescent="0.25">
      <c r="A1795">
        <v>3318063</v>
      </c>
      <c r="B1795" t="s">
        <v>7127</v>
      </c>
      <c r="C1795" t="e">
        <f t="shared" si="108"/>
        <v>#NAME?</v>
      </c>
      <c r="D1795" t="s">
        <v>7128</v>
      </c>
      <c r="E1795">
        <v>1</v>
      </c>
      <c r="F1795" s="1">
        <v>42852</v>
      </c>
      <c r="G1795" t="s">
        <v>7129</v>
      </c>
      <c r="H1795">
        <v>1</v>
      </c>
      <c r="I1795">
        <v>0</v>
      </c>
      <c r="J1795">
        <v>0</v>
      </c>
      <c r="K1795" t="s">
        <v>7130</v>
      </c>
      <c r="Q1795">
        <v>193</v>
      </c>
    </row>
    <row r="1796" spans="1:17" x14ac:dyDescent="0.25">
      <c r="A1796">
        <v>3318074</v>
      </c>
      <c r="B1796" t="s">
        <v>7131</v>
      </c>
      <c r="C1796" t="e">
        <f t="shared" si="108"/>
        <v>#NAME?</v>
      </c>
      <c r="D1796" t="s">
        <v>7132</v>
      </c>
      <c r="E1796">
        <v>1</v>
      </c>
      <c r="F1796" s="1">
        <v>42940</v>
      </c>
      <c r="G1796" t="s">
        <v>7133</v>
      </c>
      <c r="H1796">
        <v>0</v>
      </c>
      <c r="I1796">
        <v>0</v>
      </c>
      <c r="J1796">
        <v>0</v>
      </c>
      <c r="K1796" t="s">
        <v>7134</v>
      </c>
      <c r="Q1796">
        <v>140</v>
      </c>
    </row>
    <row r="1797" spans="1:17" x14ac:dyDescent="0.25">
      <c r="A1797">
        <v>3318045</v>
      </c>
      <c r="B1797" t="s">
        <v>7135</v>
      </c>
      <c r="C1797" t="e">
        <f t="shared" si="108"/>
        <v>#NAME?</v>
      </c>
      <c r="D1797" t="s">
        <v>7136</v>
      </c>
      <c r="E1797">
        <v>4</v>
      </c>
      <c r="F1797" s="1">
        <v>43069</v>
      </c>
      <c r="G1797" t="s">
        <v>7137</v>
      </c>
      <c r="H1797">
        <v>0</v>
      </c>
      <c r="I1797">
        <v>0</v>
      </c>
      <c r="J1797">
        <v>0</v>
      </c>
      <c r="K1797" t="s">
        <v>7138</v>
      </c>
      <c r="Q1797">
        <v>66</v>
      </c>
    </row>
    <row r="1798" spans="1:17" x14ac:dyDescent="0.25">
      <c r="A1798">
        <v>3318073</v>
      </c>
      <c r="B1798" t="s">
        <v>7139</v>
      </c>
      <c r="C1798" t="e">
        <f t="shared" si="108"/>
        <v>#NAME?</v>
      </c>
      <c r="D1798" t="s">
        <v>7140</v>
      </c>
      <c r="E1798">
        <v>4</v>
      </c>
      <c r="F1798" s="1">
        <v>43135</v>
      </c>
      <c r="G1798" t="s">
        <v>7141</v>
      </c>
      <c r="H1798">
        <v>0</v>
      </c>
      <c r="I1798">
        <v>0</v>
      </c>
      <c r="J1798">
        <v>0</v>
      </c>
      <c r="K1798" t="s">
        <v>7142</v>
      </c>
      <c r="Q1798">
        <v>33</v>
      </c>
    </row>
    <row r="1799" spans="1:17" x14ac:dyDescent="0.25">
      <c r="A1799">
        <v>3318077</v>
      </c>
      <c r="B1799" t="s">
        <v>7143</v>
      </c>
      <c r="C1799" t="e">
        <f t="shared" si="108"/>
        <v>#NAME?</v>
      </c>
      <c r="D1799" t="s">
        <v>78</v>
      </c>
      <c r="E1799">
        <v>2</v>
      </c>
      <c r="F1799" s="1">
        <v>43172</v>
      </c>
      <c r="G1799" t="s">
        <v>7144</v>
      </c>
      <c r="H1799">
        <v>0</v>
      </c>
      <c r="I1799">
        <v>0</v>
      </c>
      <c r="J1799">
        <v>0</v>
      </c>
      <c r="K1799" t="s">
        <v>7145</v>
      </c>
      <c r="Q1799">
        <v>77</v>
      </c>
    </row>
    <row r="1800" spans="1:17" x14ac:dyDescent="0.25">
      <c r="A1800">
        <v>3318051</v>
      </c>
      <c r="B1800" t="s">
        <v>7146</v>
      </c>
      <c r="C1800" t="e">
        <f t="shared" si="108"/>
        <v>#NAME?</v>
      </c>
      <c r="D1800" t="s">
        <v>7147</v>
      </c>
      <c r="E1800">
        <v>1</v>
      </c>
      <c r="F1800" s="1">
        <v>43247</v>
      </c>
      <c r="G1800" t="s">
        <v>7148</v>
      </c>
      <c r="H1800">
        <v>0</v>
      </c>
      <c r="I1800">
        <v>0</v>
      </c>
      <c r="J1800">
        <v>0</v>
      </c>
      <c r="K1800" t="s">
        <v>7149</v>
      </c>
      <c r="Q1800">
        <v>53</v>
      </c>
    </row>
    <row r="1801" spans="1:17" x14ac:dyDescent="0.25">
      <c r="A1801">
        <v>3318075</v>
      </c>
      <c r="B1801" t="s">
        <v>7150</v>
      </c>
      <c r="C1801" t="e">
        <f t="shared" si="108"/>
        <v>#NAME?</v>
      </c>
      <c r="D1801" t="e">
        <f>-rhH9sL3XGFpoJXcxUpEWA</f>
        <v>#NAME?</v>
      </c>
      <c r="E1801">
        <v>1</v>
      </c>
      <c r="F1801" s="1">
        <v>43247</v>
      </c>
      <c r="G1801" t="s">
        <v>7151</v>
      </c>
      <c r="H1801">
        <v>2</v>
      </c>
      <c r="I1801">
        <v>0</v>
      </c>
      <c r="J1801">
        <v>0</v>
      </c>
      <c r="K1801" t="s">
        <v>7152</v>
      </c>
      <c r="Q1801">
        <v>329</v>
      </c>
    </row>
    <row r="1802" spans="1:17" x14ac:dyDescent="0.25">
      <c r="A1802">
        <v>2035530</v>
      </c>
      <c r="B1802" t="s">
        <v>7153</v>
      </c>
      <c r="C1802" t="e">
        <f t="shared" ref="C1802:C1811" si="109">-ZlBgVsg4Jw_S8LrjtlQ2w</f>
        <v>#NAME?</v>
      </c>
      <c r="D1802" t="s">
        <v>7154</v>
      </c>
      <c r="E1802">
        <v>5</v>
      </c>
      <c r="F1802" s="1">
        <v>40696</v>
      </c>
      <c r="G1802" t="s">
        <v>7155</v>
      </c>
      <c r="H1802">
        <v>1</v>
      </c>
      <c r="I1802">
        <v>0</v>
      </c>
      <c r="J1802">
        <v>0</v>
      </c>
      <c r="K1802" t="s">
        <v>7156</v>
      </c>
      <c r="Q1802">
        <v>38</v>
      </c>
    </row>
    <row r="1803" spans="1:17" x14ac:dyDescent="0.25">
      <c r="A1803">
        <v>2035521</v>
      </c>
      <c r="B1803" t="s">
        <v>7157</v>
      </c>
      <c r="C1803" t="e">
        <f t="shared" si="109"/>
        <v>#NAME?</v>
      </c>
      <c r="D1803" t="s">
        <v>7158</v>
      </c>
      <c r="E1803">
        <v>5</v>
      </c>
      <c r="F1803" s="1">
        <v>40725</v>
      </c>
      <c r="G1803" t="s">
        <v>7159</v>
      </c>
      <c r="H1803">
        <v>1</v>
      </c>
      <c r="I1803">
        <v>1</v>
      </c>
      <c r="J1803">
        <v>1</v>
      </c>
      <c r="K1803" t="s">
        <v>7160</v>
      </c>
      <c r="Q1803">
        <v>44</v>
      </c>
    </row>
    <row r="1804" spans="1:17" x14ac:dyDescent="0.25">
      <c r="A1804">
        <v>2030612</v>
      </c>
      <c r="B1804" t="s">
        <v>7161</v>
      </c>
      <c r="C1804" t="e">
        <f t="shared" si="109"/>
        <v>#NAME?</v>
      </c>
      <c r="D1804" t="s">
        <v>7162</v>
      </c>
      <c r="E1804">
        <v>5</v>
      </c>
      <c r="F1804" s="1">
        <v>41152</v>
      </c>
      <c r="G1804" t="s">
        <v>7163</v>
      </c>
      <c r="H1804">
        <v>2</v>
      </c>
      <c r="I1804">
        <v>0</v>
      </c>
      <c r="J1804">
        <v>0</v>
      </c>
      <c r="K1804" t="s">
        <v>7164</v>
      </c>
      <c r="Q1804">
        <v>28</v>
      </c>
    </row>
    <row r="1805" spans="1:17" x14ac:dyDescent="0.25">
      <c r="A1805">
        <v>2030605</v>
      </c>
      <c r="B1805" t="s">
        <v>7165</v>
      </c>
      <c r="C1805" t="e">
        <f t="shared" si="109"/>
        <v>#NAME?</v>
      </c>
      <c r="D1805" t="s">
        <v>7166</v>
      </c>
      <c r="E1805">
        <v>5</v>
      </c>
      <c r="F1805" s="1">
        <v>41168</v>
      </c>
      <c r="G1805" t="s">
        <v>7167</v>
      </c>
      <c r="H1805">
        <v>0</v>
      </c>
      <c r="I1805">
        <v>0</v>
      </c>
      <c r="J1805">
        <v>0</v>
      </c>
      <c r="K1805" t="s">
        <v>7168</v>
      </c>
      <c r="Q1805">
        <v>18</v>
      </c>
    </row>
    <row r="1806" spans="1:17" x14ac:dyDescent="0.25">
      <c r="A1806">
        <v>2035532</v>
      </c>
      <c r="B1806" t="s">
        <v>7169</v>
      </c>
      <c r="C1806" t="e">
        <f t="shared" si="109"/>
        <v>#NAME?</v>
      </c>
      <c r="D1806" t="s">
        <v>7170</v>
      </c>
      <c r="E1806">
        <v>5</v>
      </c>
      <c r="F1806" s="1">
        <v>41246</v>
      </c>
      <c r="G1806" t="s">
        <v>7171</v>
      </c>
      <c r="H1806">
        <v>1</v>
      </c>
      <c r="I1806">
        <v>2</v>
      </c>
      <c r="J1806">
        <v>0</v>
      </c>
      <c r="K1806" t="s">
        <v>7172</v>
      </c>
      <c r="Q1806">
        <v>47</v>
      </c>
    </row>
    <row r="1807" spans="1:17" x14ac:dyDescent="0.25">
      <c r="A1807">
        <v>2030613</v>
      </c>
      <c r="B1807" t="s">
        <v>7173</v>
      </c>
      <c r="C1807" t="e">
        <f t="shared" si="109"/>
        <v>#NAME?</v>
      </c>
      <c r="D1807" t="s">
        <v>7174</v>
      </c>
      <c r="E1807">
        <v>5</v>
      </c>
      <c r="F1807" s="1">
        <v>41247</v>
      </c>
      <c r="G1807" t="s">
        <v>7175</v>
      </c>
      <c r="H1807">
        <v>1</v>
      </c>
      <c r="I1807">
        <v>0</v>
      </c>
      <c r="J1807">
        <v>0</v>
      </c>
      <c r="K1807" t="s">
        <v>7176</v>
      </c>
      <c r="Q1807">
        <v>17</v>
      </c>
    </row>
    <row r="1808" spans="1:17" x14ac:dyDescent="0.25">
      <c r="A1808">
        <v>2030603</v>
      </c>
      <c r="B1808" t="s">
        <v>7177</v>
      </c>
      <c r="C1808" t="e">
        <f t="shared" si="109"/>
        <v>#NAME?</v>
      </c>
      <c r="D1808" t="s">
        <v>7178</v>
      </c>
      <c r="E1808">
        <v>5</v>
      </c>
      <c r="F1808" s="1">
        <v>42021</v>
      </c>
      <c r="G1808" t="s">
        <v>7179</v>
      </c>
      <c r="H1808">
        <v>1</v>
      </c>
      <c r="I1808">
        <v>0</v>
      </c>
      <c r="J1808">
        <v>0</v>
      </c>
      <c r="K1808" t="s">
        <v>7180</v>
      </c>
      <c r="Q1808">
        <v>49</v>
      </c>
    </row>
    <row r="1809" spans="1:17" x14ac:dyDescent="0.25">
      <c r="A1809">
        <v>2035529</v>
      </c>
      <c r="B1809" t="s">
        <v>7181</v>
      </c>
      <c r="C1809" t="e">
        <f t="shared" si="109"/>
        <v>#NAME?</v>
      </c>
      <c r="D1809" t="s">
        <v>7182</v>
      </c>
      <c r="E1809">
        <v>5</v>
      </c>
      <c r="F1809" s="1">
        <v>42140</v>
      </c>
      <c r="G1809" t="s">
        <v>7183</v>
      </c>
      <c r="H1809">
        <v>2</v>
      </c>
      <c r="I1809">
        <v>0</v>
      </c>
      <c r="J1809">
        <v>1</v>
      </c>
      <c r="K1809" t="s">
        <v>6444</v>
      </c>
      <c r="Q1809">
        <v>36</v>
      </c>
    </row>
    <row r="1810" spans="1:17" x14ac:dyDescent="0.25">
      <c r="A1810">
        <v>2035523</v>
      </c>
      <c r="B1810" t="s">
        <v>7184</v>
      </c>
      <c r="C1810" t="e">
        <f t="shared" si="109"/>
        <v>#NAME?</v>
      </c>
      <c r="D1810" t="s">
        <v>7185</v>
      </c>
      <c r="E1810">
        <v>5</v>
      </c>
      <c r="F1810" s="1">
        <v>43135</v>
      </c>
      <c r="G1810" t="s">
        <v>7186</v>
      </c>
      <c r="H1810">
        <v>0</v>
      </c>
      <c r="I1810">
        <v>0</v>
      </c>
      <c r="J1810">
        <v>0</v>
      </c>
      <c r="K1810" t="s">
        <v>7187</v>
      </c>
      <c r="Q1810">
        <v>62</v>
      </c>
    </row>
    <row r="1811" spans="1:17" x14ac:dyDescent="0.25">
      <c r="A1811">
        <v>2030617</v>
      </c>
      <c r="B1811" t="s">
        <v>7188</v>
      </c>
      <c r="C1811" t="e">
        <f t="shared" si="109"/>
        <v>#NAME?</v>
      </c>
      <c r="D1811" t="s">
        <v>7189</v>
      </c>
      <c r="E1811">
        <v>5</v>
      </c>
      <c r="F1811" s="1">
        <v>43270</v>
      </c>
      <c r="G1811" t="s">
        <v>7190</v>
      </c>
      <c r="H1811">
        <v>0</v>
      </c>
      <c r="I1811">
        <v>0</v>
      </c>
      <c r="J1811">
        <v>0</v>
      </c>
      <c r="K1811" t="s">
        <v>7191</v>
      </c>
      <c r="Q1811">
        <v>42</v>
      </c>
    </row>
    <row r="1812" spans="1:17" x14ac:dyDescent="0.25">
      <c r="A1812">
        <v>3920931</v>
      </c>
      <c r="B1812" t="s">
        <v>7192</v>
      </c>
      <c r="C1812" t="e">
        <f t="shared" ref="C1812:C1821" si="110">-ZsAF6YOSzfCwRMvwgkwHw</f>
        <v>#NAME?</v>
      </c>
      <c r="D1812" t="s">
        <v>7193</v>
      </c>
      <c r="E1812">
        <v>3</v>
      </c>
      <c r="F1812" s="1">
        <v>40541</v>
      </c>
      <c r="G1812" t="s">
        <v>7194</v>
      </c>
      <c r="H1812">
        <v>2</v>
      </c>
      <c r="I1812">
        <v>0</v>
      </c>
      <c r="J1812">
        <v>2</v>
      </c>
      <c r="K1812" t="s">
        <v>7195</v>
      </c>
      <c r="Q1812">
        <v>90</v>
      </c>
    </row>
    <row r="1813" spans="1:17" x14ac:dyDescent="0.25">
      <c r="A1813">
        <v>3920920</v>
      </c>
      <c r="B1813" t="s">
        <v>7196</v>
      </c>
      <c r="C1813" t="e">
        <f t="shared" si="110"/>
        <v>#NAME?</v>
      </c>
      <c r="D1813" t="s">
        <v>7197</v>
      </c>
      <c r="E1813">
        <v>1</v>
      </c>
      <c r="F1813" s="1">
        <v>40556</v>
      </c>
      <c r="G1813" t="s">
        <v>7198</v>
      </c>
      <c r="H1813">
        <v>12</v>
      </c>
      <c r="I1813">
        <v>1</v>
      </c>
      <c r="J1813">
        <v>2</v>
      </c>
      <c r="K1813" t="s">
        <v>7199</v>
      </c>
      <c r="Q1813">
        <v>25</v>
      </c>
    </row>
    <row r="1814" spans="1:17" x14ac:dyDescent="0.25">
      <c r="A1814">
        <v>3920949</v>
      </c>
      <c r="B1814" t="s">
        <v>7200</v>
      </c>
      <c r="C1814" t="e">
        <f t="shared" si="110"/>
        <v>#NAME?</v>
      </c>
      <c r="D1814" t="s">
        <v>7201</v>
      </c>
      <c r="E1814">
        <v>4</v>
      </c>
      <c r="F1814" s="1">
        <v>40628</v>
      </c>
      <c r="G1814" t="s">
        <v>7202</v>
      </c>
      <c r="H1814">
        <v>1</v>
      </c>
      <c r="I1814">
        <v>0</v>
      </c>
      <c r="J1814">
        <v>0</v>
      </c>
      <c r="K1814" t="s">
        <v>7203</v>
      </c>
      <c r="Q1814">
        <v>76</v>
      </c>
    </row>
    <row r="1815" spans="1:17" x14ac:dyDescent="0.25">
      <c r="A1815">
        <v>3920912</v>
      </c>
      <c r="B1815" t="s">
        <v>7204</v>
      </c>
      <c r="C1815" t="e">
        <f t="shared" si="110"/>
        <v>#NAME?</v>
      </c>
      <c r="D1815" t="s">
        <v>7205</v>
      </c>
      <c r="E1815">
        <v>5</v>
      </c>
      <c r="F1815" s="1">
        <v>40630</v>
      </c>
      <c r="G1815" t="s">
        <v>7206</v>
      </c>
      <c r="H1815">
        <v>4</v>
      </c>
      <c r="I1815">
        <v>0</v>
      </c>
      <c r="J1815">
        <v>1</v>
      </c>
      <c r="K1815" t="s">
        <v>7207</v>
      </c>
      <c r="Q1815">
        <v>48</v>
      </c>
    </row>
    <row r="1816" spans="1:17" x14ac:dyDescent="0.25">
      <c r="A1816">
        <v>3920910</v>
      </c>
      <c r="B1816" t="s">
        <v>7208</v>
      </c>
      <c r="C1816" t="e">
        <f t="shared" si="110"/>
        <v>#NAME?</v>
      </c>
      <c r="D1816" t="s">
        <v>7209</v>
      </c>
      <c r="E1816">
        <v>5</v>
      </c>
      <c r="F1816" s="1">
        <v>40789</v>
      </c>
      <c r="G1816" t="s">
        <v>7210</v>
      </c>
      <c r="H1816">
        <v>0</v>
      </c>
      <c r="I1816">
        <v>0</v>
      </c>
      <c r="J1816">
        <v>0</v>
      </c>
      <c r="K1816" t="s">
        <v>7211</v>
      </c>
      <c r="Q1816">
        <v>15</v>
      </c>
    </row>
    <row r="1817" spans="1:17" x14ac:dyDescent="0.25">
      <c r="A1817">
        <v>3920934</v>
      </c>
      <c r="B1817" t="s">
        <v>7212</v>
      </c>
      <c r="C1817" t="e">
        <f t="shared" si="110"/>
        <v>#NAME?</v>
      </c>
      <c r="D1817" t="s">
        <v>7213</v>
      </c>
      <c r="E1817">
        <v>5</v>
      </c>
      <c r="F1817" s="1">
        <v>41043</v>
      </c>
      <c r="G1817" t="s">
        <v>7214</v>
      </c>
      <c r="H1817">
        <v>4</v>
      </c>
      <c r="I1817">
        <v>1</v>
      </c>
      <c r="J1817">
        <v>1</v>
      </c>
      <c r="K1817" t="s">
        <v>7215</v>
      </c>
      <c r="Q1817">
        <v>168</v>
      </c>
    </row>
    <row r="1818" spans="1:17" x14ac:dyDescent="0.25">
      <c r="A1818">
        <v>3920929</v>
      </c>
      <c r="B1818" t="s">
        <v>7216</v>
      </c>
      <c r="C1818" t="e">
        <f t="shared" si="110"/>
        <v>#NAME?</v>
      </c>
      <c r="D1818" t="s">
        <v>7217</v>
      </c>
      <c r="E1818">
        <v>5</v>
      </c>
      <c r="F1818" s="1">
        <v>41052</v>
      </c>
      <c r="G1818" t="s">
        <v>7218</v>
      </c>
      <c r="H1818">
        <v>2</v>
      </c>
      <c r="I1818">
        <v>2</v>
      </c>
      <c r="J1818">
        <v>2</v>
      </c>
      <c r="K1818" t="s">
        <v>7219</v>
      </c>
      <c r="Q1818">
        <v>82</v>
      </c>
    </row>
    <row r="1819" spans="1:17" x14ac:dyDescent="0.25">
      <c r="A1819">
        <v>3920926</v>
      </c>
      <c r="B1819" t="s">
        <v>7220</v>
      </c>
      <c r="C1819" t="e">
        <f t="shared" si="110"/>
        <v>#NAME?</v>
      </c>
      <c r="D1819" t="s">
        <v>7221</v>
      </c>
      <c r="E1819">
        <v>4</v>
      </c>
      <c r="F1819" s="1">
        <v>41087</v>
      </c>
      <c r="G1819" t="s">
        <v>7222</v>
      </c>
      <c r="H1819">
        <v>0</v>
      </c>
      <c r="I1819">
        <v>0</v>
      </c>
      <c r="J1819">
        <v>0</v>
      </c>
      <c r="K1819" t="s">
        <v>7223</v>
      </c>
      <c r="Q1819">
        <v>130</v>
      </c>
    </row>
    <row r="1820" spans="1:17" x14ac:dyDescent="0.25">
      <c r="A1820">
        <v>3920935</v>
      </c>
      <c r="B1820" t="s">
        <v>7224</v>
      </c>
      <c r="C1820" t="e">
        <f t="shared" si="110"/>
        <v>#NAME?</v>
      </c>
      <c r="D1820" t="s">
        <v>7225</v>
      </c>
      <c r="E1820">
        <v>3</v>
      </c>
      <c r="F1820" s="1">
        <v>41102</v>
      </c>
      <c r="G1820" t="s">
        <v>7226</v>
      </c>
      <c r="H1820">
        <v>3</v>
      </c>
      <c r="I1820">
        <v>1</v>
      </c>
      <c r="J1820">
        <v>1</v>
      </c>
      <c r="K1820" t="s">
        <v>7227</v>
      </c>
      <c r="Q1820">
        <v>79</v>
      </c>
    </row>
    <row r="1821" spans="1:17" x14ac:dyDescent="0.25">
      <c r="A1821">
        <v>3920925</v>
      </c>
      <c r="B1821" t="s">
        <v>7228</v>
      </c>
      <c r="C1821" t="e">
        <f t="shared" si="110"/>
        <v>#NAME?</v>
      </c>
      <c r="D1821" t="s">
        <v>7229</v>
      </c>
      <c r="E1821">
        <v>5</v>
      </c>
      <c r="F1821" s="1">
        <v>42813</v>
      </c>
      <c r="G1821" t="s">
        <v>7230</v>
      </c>
      <c r="H1821">
        <v>2</v>
      </c>
      <c r="I1821">
        <v>2</v>
      </c>
      <c r="J1821">
        <v>1</v>
      </c>
      <c r="K1821" t="s">
        <v>7231</v>
      </c>
      <c r="Q1821">
        <v>156</v>
      </c>
    </row>
    <row r="1822" spans="1:17" x14ac:dyDescent="0.25">
      <c r="A1822">
        <v>4774411</v>
      </c>
      <c r="B1822" t="s">
        <v>7232</v>
      </c>
      <c r="C1822" t="e">
        <f t="shared" ref="C1822:C1831" si="111">-_28kCRH2XyDkQpHq2AgNg</f>
        <v>#NAME?</v>
      </c>
      <c r="D1822" t="s">
        <v>7233</v>
      </c>
      <c r="E1822">
        <v>5</v>
      </c>
      <c r="F1822" s="1">
        <v>41907</v>
      </c>
      <c r="G1822" t="s">
        <v>7234</v>
      </c>
      <c r="H1822">
        <v>0</v>
      </c>
      <c r="I1822">
        <v>0</v>
      </c>
      <c r="J1822">
        <v>0</v>
      </c>
      <c r="K1822" t="s">
        <v>7235</v>
      </c>
      <c r="Q1822">
        <v>39</v>
      </c>
    </row>
    <row r="1823" spans="1:17" x14ac:dyDescent="0.25">
      <c r="A1823">
        <v>4774404</v>
      </c>
      <c r="B1823" t="s">
        <v>7236</v>
      </c>
      <c r="C1823" t="e">
        <f t="shared" si="111"/>
        <v>#NAME?</v>
      </c>
      <c r="D1823" t="s">
        <v>7237</v>
      </c>
      <c r="E1823">
        <v>4</v>
      </c>
      <c r="F1823" s="1">
        <v>41909</v>
      </c>
      <c r="G1823" t="s">
        <v>7238</v>
      </c>
      <c r="H1823">
        <v>0</v>
      </c>
      <c r="I1823">
        <v>0</v>
      </c>
      <c r="J1823">
        <v>0</v>
      </c>
      <c r="K1823" t="s">
        <v>7239</v>
      </c>
      <c r="Q1823">
        <v>29</v>
      </c>
    </row>
    <row r="1824" spans="1:17" x14ac:dyDescent="0.25">
      <c r="A1824">
        <v>4774518</v>
      </c>
      <c r="B1824" t="s">
        <v>7240</v>
      </c>
      <c r="C1824" t="e">
        <f t="shared" si="111"/>
        <v>#NAME?</v>
      </c>
      <c r="D1824" t="s">
        <v>7241</v>
      </c>
      <c r="E1824">
        <v>3</v>
      </c>
      <c r="F1824" s="1">
        <v>41910</v>
      </c>
      <c r="G1824" t="s">
        <v>7242</v>
      </c>
      <c r="H1824">
        <v>0</v>
      </c>
      <c r="I1824">
        <v>0</v>
      </c>
      <c r="J1824">
        <v>0</v>
      </c>
      <c r="K1824" t="s">
        <v>7243</v>
      </c>
      <c r="Q1824">
        <v>123</v>
      </c>
    </row>
    <row r="1825" spans="1:17" x14ac:dyDescent="0.25">
      <c r="A1825">
        <v>4774523</v>
      </c>
      <c r="B1825" t="s">
        <v>7244</v>
      </c>
      <c r="C1825" t="e">
        <f t="shared" si="111"/>
        <v>#NAME?</v>
      </c>
      <c r="D1825" t="s">
        <v>7245</v>
      </c>
      <c r="E1825">
        <v>5</v>
      </c>
      <c r="F1825" s="1">
        <v>41910</v>
      </c>
      <c r="G1825" t="s">
        <v>7246</v>
      </c>
      <c r="H1825">
        <v>0</v>
      </c>
      <c r="I1825">
        <v>0</v>
      </c>
      <c r="J1825">
        <v>0</v>
      </c>
      <c r="K1825" t="s">
        <v>7247</v>
      </c>
      <c r="Q1825">
        <v>48</v>
      </c>
    </row>
    <row r="1826" spans="1:17" x14ac:dyDescent="0.25">
      <c r="A1826">
        <v>4774412</v>
      </c>
      <c r="B1826" t="s">
        <v>7248</v>
      </c>
      <c r="C1826" t="e">
        <f t="shared" si="111"/>
        <v>#NAME?</v>
      </c>
      <c r="D1826" t="s">
        <v>7249</v>
      </c>
      <c r="E1826">
        <v>4</v>
      </c>
      <c r="F1826" s="1">
        <v>41928</v>
      </c>
      <c r="G1826" t="s">
        <v>7250</v>
      </c>
      <c r="H1826">
        <v>0</v>
      </c>
      <c r="I1826">
        <v>0</v>
      </c>
      <c r="J1826">
        <v>0</v>
      </c>
      <c r="K1826" t="s">
        <v>7251</v>
      </c>
      <c r="Q1826">
        <v>33</v>
      </c>
    </row>
    <row r="1827" spans="1:17" x14ac:dyDescent="0.25">
      <c r="A1827">
        <v>4774526</v>
      </c>
      <c r="B1827" t="s">
        <v>7252</v>
      </c>
      <c r="C1827" t="e">
        <f t="shared" si="111"/>
        <v>#NAME?</v>
      </c>
      <c r="D1827" t="s">
        <v>7253</v>
      </c>
      <c r="E1827">
        <v>3</v>
      </c>
      <c r="F1827" s="1">
        <v>41934</v>
      </c>
      <c r="G1827" t="s">
        <v>7254</v>
      </c>
      <c r="H1827">
        <v>0</v>
      </c>
      <c r="I1827">
        <v>0</v>
      </c>
      <c r="J1827">
        <v>0</v>
      </c>
      <c r="K1827" t="s">
        <v>7255</v>
      </c>
      <c r="Q1827">
        <v>14</v>
      </c>
    </row>
    <row r="1828" spans="1:17" x14ac:dyDescent="0.25">
      <c r="A1828">
        <v>4774396</v>
      </c>
      <c r="B1828" t="s">
        <v>7256</v>
      </c>
      <c r="C1828" t="e">
        <f t="shared" si="111"/>
        <v>#NAME?</v>
      </c>
      <c r="D1828" t="s">
        <v>7257</v>
      </c>
      <c r="E1828">
        <v>2</v>
      </c>
      <c r="F1828" s="1">
        <v>42003</v>
      </c>
      <c r="G1828" t="s">
        <v>7258</v>
      </c>
      <c r="H1828">
        <v>0</v>
      </c>
      <c r="I1828">
        <v>0</v>
      </c>
      <c r="J1828">
        <v>0</v>
      </c>
      <c r="K1828" t="s">
        <v>7259</v>
      </c>
      <c r="Q1828">
        <v>73</v>
      </c>
    </row>
    <row r="1829" spans="1:17" x14ac:dyDescent="0.25">
      <c r="A1829">
        <v>4774415</v>
      </c>
      <c r="B1829" t="s">
        <v>7260</v>
      </c>
      <c r="C1829" t="e">
        <f t="shared" si="111"/>
        <v>#NAME?</v>
      </c>
      <c r="D1829" t="e">
        <f>-av1lZI1JDY_RZN2eTMnWg</f>
        <v>#NAME?</v>
      </c>
      <c r="E1829">
        <v>5</v>
      </c>
      <c r="F1829" s="1">
        <v>42611</v>
      </c>
      <c r="G1829" t="s">
        <v>7261</v>
      </c>
      <c r="H1829">
        <v>0</v>
      </c>
      <c r="I1829">
        <v>0</v>
      </c>
      <c r="J1829">
        <v>0</v>
      </c>
      <c r="K1829" t="s">
        <v>7262</v>
      </c>
      <c r="Q1829">
        <v>163</v>
      </c>
    </row>
    <row r="1830" spans="1:17" x14ac:dyDescent="0.25">
      <c r="A1830">
        <v>4774507</v>
      </c>
      <c r="B1830" t="s">
        <v>7263</v>
      </c>
      <c r="C1830" t="e">
        <f t="shared" si="111"/>
        <v>#NAME?</v>
      </c>
      <c r="D1830" t="s">
        <v>7264</v>
      </c>
      <c r="E1830">
        <v>1</v>
      </c>
      <c r="F1830" s="1">
        <v>43043</v>
      </c>
      <c r="G1830" t="s">
        <v>7265</v>
      </c>
      <c r="H1830">
        <v>0</v>
      </c>
      <c r="I1830">
        <v>0</v>
      </c>
      <c r="J1830">
        <v>0</v>
      </c>
      <c r="K1830" t="s">
        <v>7266</v>
      </c>
      <c r="Q1830">
        <v>80</v>
      </c>
    </row>
    <row r="1831" spans="1:17" x14ac:dyDescent="0.25">
      <c r="A1831">
        <v>4774399</v>
      </c>
      <c r="B1831" t="s">
        <v>7267</v>
      </c>
      <c r="C1831" t="e">
        <f t="shared" si="111"/>
        <v>#NAME?</v>
      </c>
      <c r="D1831" t="s">
        <v>7268</v>
      </c>
      <c r="E1831">
        <v>4</v>
      </c>
      <c r="F1831" s="1">
        <v>43043</v>
      </c>
      <c r="G1831" t="s">
        <v>7269</v>
      </c>
      <c r="H1831">
        <v>0</v>
      </c>
      <c r="I1831">
        <v>0</v>
      </c>
      <c r="J1831">
        <v>0</v>
      </c>
      <c r="K1831" t="s">
        <v>7270</v>
      </c>
      <c r="Q1831">
        <v>78</v>
      </c>
    </row>
    <row r="1832" spans="1:17" x14ac:dyDescent="0.25">
      <c r="A1832">
        <v>1812725</v>
      </c>
      <c r="B1832" t="s">
        <v>7271</v>
      </c>
      <c r="C1832" t="e">
        <f t="shared" ref="C1832:C1841" si="112">-_2h2cJlBOWAYrfplMU-Cg</f>
        <v>#NAME?</v>
      </c>
      <c r="D1832" t="s">
        <v>7272</v>
      </c>
      <c r="E1832">
        <v>4</v>
      </c>
      <c r="F1832" s="1">
        <v>40987</v>
      </c>
      <c r="G1832" t="s">
        <v>7273</v>
      </c>
      <c r="H1832">
        <v>1</v>
      </c>
      <c r="I1832">
        <v>0</v>
      </c>
      <c r="J1832">
        <v>0</v>
      </c>
      <c r="K1832" t="s">
        <v>7274</v>
      </c>
      <c r="Q1832">
        <v>77</v>
      </c>
    </row>
    <row r="1833" spans="1:17" x14ac:dyDescent="0.25">
      <c r="A1833">
        <v>1868578</v>
      </c>
      <c r="B1833" t="s">
        <v>7275</v>
      </c>
      <c r="C1833" t="e">
        <f t="shared" si="112"/>
        <v>#NAME?</v>
      </c>
      <c r="D1833" t="s">
        <v>7276</v>
      </c>
      <c r="E1833">
        <v>4</v>
      </c>
      <c r="F1833" s="1">
        <v>40988</v>
      </c>
      <c r="G1833" t="s">
        <v>7277</v>
      </c>
      <c r="H1833">
        <v>0</v>
      </c>
      <c r="I1833">
        <v>0</v>
      </c>
      <c r="J1833">
        <v>1</v>
      </c>
      <c r="K1833" t="s">
        <v>7278</v>
      </c>
      <c r="Q1833">
        <v>49</v>
      </c>
    </row>
    <row r="1834" spans="1:17" x14ac:dyDescent="0.25">
      <c r="A1834">
        <v>1840690</v>
      </c>
      <c r="B1834" t="s">
        <v>7279</v>
      </c>
      <c r="C1834" t="e">
        <f t="shared" si="112"/>
        <v>#NAME?</v>
      </c>
      <c r="D1834" t="s">
        <v>7280</v>
      </c>
      <c r="E1834">
        <v>4</v>
      </c>
      <c r="F1834" s="1">
        <v>41043</v>
      </c>
      <c r="G1834" t="s">
        <v>7281</v>
      </c>
      <c r="H1834">
        <v>1</v>
      </c>
      <c r="I1834">
        <v>0</v>
      </c>
      <c r="J1834">
        <v>0</v>
      </c>
      <c r="K1834" t="s">
        <v>7282</v>
      </c>
      <c r="Q1834">
        <v>60</v>
      </c>
    </row>
    <row r="1835" spans="1:17" x14ac:dyDescent="0.25">
      <c r="A1835">
        <v>1840688</v>
      </c>
      <c r="B1835" t="s">
        <v>7283</v>
      </c>
      <c r="C1835" t="e">
        <f t="shared" si="112"/>
        <v>#NAME?</v>
      </c>
      <c r="D1835" t="s">
        <v>7284</v>
      </c>
      <c r="E1835">
        <v>1</v>
      </c>
      <c r="F1835" s="1">
        <v>41170</v>
      </c>
      <c r="G1835" t="s">
        <v>7285</v>
      </c>
      <c r="H1835">
        <v>8</v>
      </c>
      <c r="I1835">
        <v>3</v>
      </c>
      <c r="J1835">
        <v>0</v>
      </c>
      <c r="K1835" t="s">
        <v>7286</v>
      </c>
      <c r="Q1835">
        <v>82</v>
      </c>
    </row>
    <row r="1836" spans="1:17" x14ac:dyDescent="0.25">
      <c r="A1836">
        <v>1868600</v>
      </c>
      <c r="B1836" t="s">
        <v>7287</v>
      </c>
      <c r="C1836" t="e">
        <f t="shared" si="112"/>
        <v>#NAME?</v>
      </c>
      <c r="D1836" t="s">
        <v>7288</v>
      </c>
      <c r="E1836">
        <v>4</v>
      </c>
      <c r="F1836" s="1">
        <v>41203</v>
      </c>
      <c r="G1836" t="s">
        <v>7289</v>
      </c>
      <c r="H1836">
        <v>4</v>
      </c>
      <c r="I1836">
        <v>0</v>
      </c>
      <c r="J1836">
        <v>2</v>
      </c>
      <c r="K1836" t="s">
        <v>7290</v>
      </c>
      <c r="Q1836">
        <v>179</v>
      </c>
    </row>
    <row r="1837" spans="1:17" x14ac:dyDescent="0.25">
      <c r="A1837">
        <v>1897275</v>
      </c>
      <c r="B1837" t="s">
        <v>7291</v>
      </c>
      <c r="C1837" t="e">
        <f t="shared" si="112"/>
        <v>#NAME?</v>
      </c>
      <c r="D1837" t="s">
        <v>7292</v>
      </c>
      <c r="E1837">
        <v>3</v>
      </c>
      <c r="F1837" s="1">
        <v>41343</v>
      </c>
      <c r="G1837" t="s">
        <v>7293</v>
      </c>
      <c r="H1837">
        <v>0</v>
      </c>
      <c r="I1837">
        <v>0</v>
      </c>
      <c r="J1837">
        <v>0</v>
      </c>
      <c r="K1837" t="s">
        <v>7294</v>
      </c>
      <c r="Q1837">
        <v>176</v>
      </c>
    </row>
    <row r="1838" spans="1:17" x14ac:dyDescent="0.25">
      <c r="A1838">
        <v>1868628</v>
      </c>
      <c r="B1838" t="s">
        <v>7295</v>
      </c>
      <c r="C1838" t="e">
        <f t="shared" si="112"/>
        <v>#NAME?</v>
      </c>
      <c r="D1838" t="s">
        <v>7296</v>
      </c>
      <c r="E1838">
        <v>3</v>
      </c>
      <c r="F1838" s="1">
        <v>41505</v>
      </c>
      <c r="G1838" t="s">
        <v>7297</v>
      </c>
      <c r="H1838">
        <v>7</v>
      </c>
      <c r="I1838">
        <v>5</v>
      </c>
      <c r="J1838">
        <v>6</v>
      </c>
      <c r="K1838" t="s">
        <v>7298</v>
      </c>
      <c r="Q1838">
        <v>354</v>
      </c>
    </row>
    <row r="1839" spans="1:17" x14ac:dyDescent="0.25">
      <c r="A1839">
        <v>1840625</v>
      </c>
      <c r="B1839" t="s">
        <v>7299</v>
      </c>
      <c r="C1839" t="e">
        <f t="shared" si="112"/>
        <v>#NAME?</v>
      </c>
      <c r="D1839" t="s">
        <v>7300</v>
      </c>
      <c r="E1839">
        <v>3</v>
      </c>
      <c r="F1839" s="1">
        <v>41547</v>
      </c>
      <c r="G1839" t="s">
        <v>7301</v>
      </c>
      <c r="H1839">
        <v>3</v>
      </c>
      <c r="I1839">
        <v>0</v>
      </c>
      <c r="J1839">
        <v>2</v>
      </c>
      <c r="K1839" t="s">
        <v>7302</v>
      </c>
      <c r="Q1839">
        <v>367</v>
      </c>
    </row>
    <row r="1840" spans="1:17" x14ac:dyDescent="0.25">
      <c r="A1840">
        <v>1812741</v>
      </c>
      <c r="B1840" t="s">
        <v>7303</v>
      </c>
      <c r="C1840" t="e">
        <f t="shared" si="112"/>
        <v>#NAME?</v>
      </c>
      <c r="D1840" t="s">
        <v>7304</v>
      </c>
      <c r="E1840">
        <v>4</v>
      </c>
      <c r="F1840" s="1">
        <v>41973</v>
      </c>
      <c r="G1840" t="s">
        <v>7305</v>
      </c>
      <c r="H1840">
        <v>3</v>
      </c>
      <c r="I1840">
        <v>1</v>
      </c>
      <c r="J1840">
        <v>3</v>
      </c>
      <c r="K1840" t="s">
        <v>7306</v>
      </c>
      <c r="Q1840">
        <v>213</v>
      </c>
    </row>
    <row r="1841" spans="1:17" x14ac:dyDescent="0.25">
      <c r="A1841">
        <v>1840614</v>
      </c>
      <c r="B1841" t="s">
        <v>7307</v>
      </c>
      <c r="C1841" t="e">
        <f t="shared" si="112"/>
        <v>#NAME?</v>
      </c>
      <c r="D1841" t="s">
        <v>7308</v>
      </c>
      <c r="E1841">
        <v>4</v>
      </c>
      <c r="F1841" s="1">
        <v>42142</v>
      </c>
      <c r="G1841" t="s">
        <v>7309</v>
      </c>
      <c r="H1841">
        <v>0</v>
      </c>
      <c r="I1841">
        <v>1</v>
      </c>
      <c r="J1841">
        <v>0</v>
      </c>
      <c r="K1841" t="s">
        <v>7310</v>
      </c>
      <c r="Q1841">
        <v>263</v>
      </c>
    </row>
    <row r="1842" spans="1:17" x14ac:dyDescent="0.25">
      <c r="A1842">
        <v>5063303</v>
      </c>
      <c r="B1842" t="s">
        <v>7311</v>
      </c>
      <c r="C1842" t="e">
        <f t="shared" ref="C1842:C1851" si="113">-_vcdcTeTYp70lNsHrHljA</f>
        <v>#NAME?</v>
      </c>
      <c r="D1842" t="s">
        <v>7312</v>
      </c>
      <c r="E1842">
        <v>5</v>
      </c>
      <c r="F1842" s="1">
        <v>39929</v>
      </c>
      <c r="G1842" t="s">
        <v>7313</v>
      </c>
      <c r="H1842">
        <v>5</v>
      </c>
      <c r="I1842">
        <v>3</v>
      </c>
      <c r="J1842">
        <v>4</v>
      </c>
      <c r="K1842" t="s">
        <v>7314</v>
      </c>
      <c r="Q1842">
        <v>310</v>
      </c>
    </row>
    <row r="1843" spans="1:17" x14ac:dyDescent="0.25">
      <c r="A1843">
        <v>5063338</v>
      </c>
      <c r="B1843" t="s">
        <v>7315</v>
      </c>
      <c r="C1843" t="e">
        <f t="shared" si="113"/>
        <v>#NAME?</v>
      </c>
      <c r="D1843" t="s">
        <v>7316</v>
      </c>
      <c r="E1843">
        <v>5</v>
      </c>
      <c r="F1843" s="1">
        <v>40074</v>
      </c>
      <c r="G1843" t="s">
        <v>7317</v>
      </c>
      <c r="H1843">
        <v>17</v>
      </c>
      <c r="I1843">
        <v>10</v>
      </c>
      <c r="J1843">
        <v>18</v>
      </c>
      <c r="K1843" t="s">
        <v>7318</v>
      </c>
      <c r="Q1843">
        <v>199</v>
      </c>
    </row>
    <row r="1844" spans="1:17" x14ac:dyDescent="0.25">
      <c r="A1844">
        <v>5063316</v>
      </c>
      <c r="B1844" t="s">
        <v>7319</v>
      </c>
      <c r="C1844" t="e">
        <f t="shared" si="113"/>
        <v>#NAME?</v>
      </c>
      <c r="D1844" t="s">
        <v>7320</v>
      </c>
      <c r="E1844">
        <v>4</v>
      </c>
      <c r="F1844" s="1">
        <v>40167</v>
      </c>
      <c r="G1844" t="s">
        <v>7321</v>
      </c>
      <c r="H1844">
        <v>4</v>
      </c>
      <c r="I1844">
        <v>1</v>
      </c>
      <c r="J1844">
        <v>3</v>
      </c>
      <c r="K1844" t="s">
        <v>7322</v>
      </c>
      <c r="Q1844">
        <v>354</v>
      </c>
    </row>
    <row r="1845" spans="1:17" x14ac:dyDescent="0.25">
      <c r="A1845">
        <v>5063434</v>
      </c>
      <c r="B1845" t="s">
        <v>7323</v>
      </c>
      <c r="C1845" t="e">
        <f t="shared" si="113"/>
        <v>#NAME?</v>
      </c>
      <c r="D1845" t="s">
        <v>7324</v>
      </c>
      <c r="E1845">
        <v>5</v>
      </c>
      <c r="F1845" s="1">
        <v>40419</v>
      </c>
      <c r="G1845" t="s">
        <v>7325</v>
      </c>
      <c r="H1845">
        <v>4</v>
      </c>
      <c r="I1845">
        <v>5</v>
      </c>
      <c r="J1845">
        <v>3</v>
      </c>
      <c r="K1845" t="s">
        <v>7326</v>
      </c>
      <c r="Q1845">
        <v>202</v>
      </c>
    </row>
    <row r="1846" spans="1:17" x14ac:dyDescent="0.25">
      <c r="A1846">
        <v>5063398</v>
      </c>
      <c r="B1846" t="s">
        <v>7327</v>
      </c>
      <c r="C1846" t="e">
        <f t="shared" si="113"/>
        <v>#NAME?</v>
      </c>
      <c r="D1846" t="s">
        <v>7328</v>
      </c>
      <c r="E1846">
        <v>5</v>
      </c>
      <c r="F1846" s="1">
        <v>40419</v>
      </c>
      <c r="G1846" t="s">
        <v>7329</v>
      </c>
      <c r="H1846">
        <v>1</v>
      </c>
      <c r="I1846">
        <v>0</v>
      </c>
      <c r="J1846">
        <v>1</v>
      </c>
      <c r="K1846" t="s">
        <v>7330</v>
      </c>
      <c r="Q1846">
        <v>101</v>
      </c>
    </row>
    <row r="1847" spans="1:17" x14ac:dyDescent="0.25">
      <c r="A1847">
        <v>5063370</v>
      </c>
      <c r="B1847" t="s">
        <v>7331</v>
      </c>
      <c r="C1847" t="e">
        <f t="shared" si="113"/>
        <v>#NAME?</v>
      </c>
      <c r="D1847" t="s">
        <v>7332</v>
      </c>
      <c r="E1847">
        <v>4</v>
      </c>
      <c r="F1847" s="1">
        <v>40442</v>
      </c>
      <c r="G1847" t="s">
        <v>7333</v>
      </c>
      <c r="H1847">
        <v>3</v>
      </c>
      <c r="I1847">
        <v>3</v>
      </c>
      <c r="J1847">
        <v>3</v>
      </c>
      <c r="K1847" t="s">
        <v>7334</v>
      </c>
      <c r="Q1847">
        <v>326</v>
      </c>
    </row>
    <row r="1848" spans="1:17" x14ac:dyDescent="0.25">
      <c r="A1848">
        <v>5063322</v>
      </c>
      <c r="B1848" t="s">
        <v>7335</v>
      </c>
      <c r="C1848" t="e">
        <f t="shared" si="113"/>
        <v>#NAME?</v>
      </c>
      <c r="D1848" t="s">
        <v>7336</v>
      </c>
      <c r="E1848">
        <v>4</v>
      </c>
      <c r="F1848" s="1">
        <v>40472</v>
      </c>
      <c r="G1848" t="s">
        <v>7337</v>
      </c>
      <c r="H1848">
        <v>7</v>
      </c>
      <c r="I1848">
        <v>7</v>
      </c>
      <c r="J1848">
        <v>7</v>
      </c>
      <c r="K1848" t="s">
        <v>7338</v>
      </c>
      <c r="Q1848">
        <v>104</v>
      </c>
    </row>
    <row r="1849" spans="1:17" x14ac:dyDescent="0.25">
      <c r="A1849">
        <v>5063445</v>
      </c>
      <c r="B1849" t="s">
        <v>7339</v>
      </c>
      <c r="C1849" t="e">
        <f t="shared" si="113"/>
        <v>#NAME?</v>
      </c>
      <c r="D1849" t="s">
        <v>7340</v>
      </c>
      <c r="E1849">
        <v>4</v>
      </c>
      <c r="F1849" s="1">
        <v>40473</v>
      </c>
      <c r="G1849" t="s">
        <v>7341</v>
      </c>
      <c r="H1849">
        <v>11</v>
      </c>
      <c r="I1849">
        <v>7</v>
      </c>
      <c r="J1849">
        <v>9</v>
      </c>
      <c r="K1849" t="s">
        <v>7342</v>
      </c>
      <c r="Q1849">
        <v>242</v>
      </c>
    </row>
    <row r="1850" spans="1:17" x14ac:dyDescent="0.25">
      <c r="A1850">
        <v>5063305</v>
      </c>
      <c r="B1850" t="s">
        <v>7343</v>
      </c>
      <c r="C1850" t="e">
        <f t="shared" si="113"/>
        <v>#NAME?</v>
      </c>
      <c r="D1850" t="s">
        <v>7344</v>
      </c>
      <c r="E1850">
        <v>5</v>
      </c>
      <c r="F1850" s="1">
        <v>40732</v>
      </c>
      <c r="G1850" t="s">
        <v>7345</v>
      </c>
      <c r="H1850">
        <v>2</v>
      </c>
      <c r="I1850">
        <v>2</v>
      </c>
      <c r="J1850">
        <v>2</v>
      </c>
      <c r="K1850" t="s">
        <v>7346</v>
      </c>
      <c r="Q1850">
        <v>135</v>
      </c>
    </row>
    <row r="1851" spans="1:17" x14ac:dyDescent="0.25">
      <c r="A1851">
        <v>5063424</v>
      </c>
      <c r="B1851" t="s">
        <v>7347</v>
      </c>
      <c r="C1851" t="e">
        <f t="shared" si="113"/>
        <v>#NAME?</v>
      </c>
      <c r="D1851" t="s">
        <v>7348</v>
      </c>
      <c r="E1851">
        <v>4</v>
      </c>
      <c r="F1851" s="1">
        <v>40773</v>
      </c>
      <c r="G1851" t="s">
        <v>7349</v>
      </c>
      <c r="H1851">
        <v>5</v>
      </c>
      <c r="I1851">
        <v>4</v>
      </c>
      <c r="J1851">
        <v>4</v>
      </c>
      <c r="K1851" t="s">
        <v>7350</v>
      </c>
      <c r="Q1851">
        <v>159</v>
      </c>
    </row>
    <row r="1852" spans="1:17" x14ac:dyDescent="0.25">
      <c r="A1852">
        <v>4164616</v>
      </c>
      <c r="B1852" t="s">
        <v>7351</v>
      </c>
      <c r="C1852" t="e">
        <f t="shared" ref="C1852:C1861" si="114">-a0XgJCXoJln2Ue_JMnfIQ</f>
        <v>#NAME?</v>
      </c>
      <c r="D1852" t="s">
        <v>7352</v>
      </c>
      <c r="E1852">
        <v>2</v>
      </c>
      <c r="F1852" s="1">
        <v>42334</v>
      </c>
      <c r="G1852" t="s">
        <v>7353</v>
      </c>
      <c r="H1852">
        <v>1</v>
      </c>
      <c r="I1852">
        <v>0</v>
      </c>
      <c r="J1852">
        <v>0</v>
      </c>
      <c r="K1852" t="s">
        <v>7354</v>
      </c>
      <c r="Q1852">
        <v>45</v>
      </c>
    </row>
    <row r="1853" spans="1:17" x14ac:dyDescent="0.25">
      <c r="A1853">
        <v>4164615</v>
      </c>
      <c r="B1853" t="s">
        <v>7355</v>
      </c>
      <c r="C1853" t="e">
        <f t="shared" si="114"/>
        <v>#NAME?</v>
      </c>
      <c r="D1853" t="s">
        <v>7356</v>
      </c>
      <c r="E1853">
        <v>4</v>
      </c>
      <c r="F1853" s="1">
        <v>42406</v>
      </c>
      <c r="G1853" t="s">
        <v>7357</v>
      </c>
      <c r="H1853">
        <v>1</v>
      </c>
      <c r="I1853">
        <v>0</v>
      </c>
      <c r="J1853">
        <v>2</v>
      </c>
      <c r="K1853" t="s">
        <v>7358</v>
      </c>
      <c r="Q1853">
        <v>70</v>
      </c>
    </row>
    <row r="1854" spans="1:17" x14ac:dyDescent="0.25">
      <c r="A1854">
        <v>4164632</v>
      </c>
      <c r="B1854" t="s">
        <v>7359</v>
      </c>
      <c r="C1854" t="e">
        <f t="shared" si="114"/>
        <v>#NAME?</v>
      </c>
      <c r="D1854" t="s">
        <v>7360</v>
      </c>
      <c r="E1854">
        <v>2</v>
      </c>
      <c r="F1854" s="1">
        <v>42441</v>
      </c>
      <c r="G1854" t="s">
        <v>7361</v>
      </c>
      <c r="H1854">
        <v>0</v>
      </c>
      <c r="I1854">
        <v>1</v>
      </c>
      <c r="J1854">
        <v>0</v>
      </c>
      <c r="K1854" t="s">
        <v>7362</v>
      </c>
      <c r="Q1854">
        <v>66</v>
      </c>
    </row>
    <row r="1855" spans="1:17" x14ac:dyDescent="0.25">
      <c r="A1855">
        <v>4164622</v>
      </c>
      <c r="B1855" t="s">
        <v>7363</v>
      </c>
      <c r="C1855" t="e">
        <f t="shared" si="114"/>
        <v>#NAME?</v>
      </c>
      <c r="D1855" t="s">
        <v>7364</v>
      </c>
      <c r="E1855">
        <v>4</v>
      </c>
      <c r="F1855" s="1">
        <v>42493</v>
      </c>
      <c r="G1855" t="s">
        <v>7365</v>
      </c>
      <c r="H1855">
        <v>1</v>
      </c>
      <c r="I1855">
        <v>0</v>
      </c>
      <c r="J1855">
        <v>0</v>
      </c>
      <c r="K1855" t="s">
        <v>7366</v>
      </c>
      <c r="Q1855">
        <v>62</v>
      </c>
    </row>
    <row r="1856" spans="1:17" x14ac:dyDescent="0.25">
      <c r="A1856">
        <v>4164624</v>
      </c>
      <c r="B1856" t="s">
        <v>7367</v>
      </c>
      <c r="C1856" t="e">
        <f t="shared" si="114"/>
        <v>#NAME?</v>
      </c>
      <c r="D1856" t="s">
        <v>7368</v>
      </c>
      <c r="E1856">
        <v>3</v>
      </c>
      <c r="F1856" s="1">
        <v>42565</v>
      </c>
      <c r="G1856" t="s">
        <v>7369</v>
      </c>
      <c r="H1856">
        <v>0</v>
      </c>
      <c r="I1856">
        <v>0</v>
      </c>
      <c r="J1856">
        <v>0</v>
      </c>
      <c r="K1856" t="s">
        <v>7370</v>
      </c>
      <c r="Q1856">
        <v>85</v>
      </c>
    </row>
    <row r="1857" spans="1:17" x14ac:dyDescent="0.25">
      <c r="A1857">
        <v>4164618</v>
      </c>
      <c r="B1857" t="s">
        <v>7371</v>
      </c>
      <c r="C1857" t="e">
        <f t="shared" si="114"/>
        <v>#NAME?</v>
      </c>
      <c r="D1857" t="s">
        <v>7372</v>
      </c>
      <c r="E1857">
        <v>2</v>
      </c>
      <c r="F1857" s="1">
        <v>42605</v>
      </c>
      <c r="G1857" t="s">
        <v>7373</v>
      </c>
      <c r="H1857">
        <v>2</v>
      </c>
      <c r="I1857">
        <v>0</v>
      </c>
      <c r="J1857">
        <v>0</v>
      </c>
      <c r="K1857" t="s">
        <v>7374</v>
      </c>
      <c r="Q1857">
        <v>30</v>
      </c>
    </row>
    <row r="1858" spans="1:17" x14ac:dyDescent="0.25">
      <c r="A1858">
        <v>4164607</v>
      </c>
      <c r="B1858" t="s">
        <v>7375</v>
      </c>
      <c r="C1858" t="e">
        <f t="shared" si="114"/>
        <v>#NAME?</v>
      </c>
      <c r="D1858" t="s">
        <v>7376</v>
      </c>
      <c r="E1858">
        <v>3</v>
      </c>
      <c r="F1858" s="1">
        <v>42666</v>
      </c>
      <c r="G1858" t="s">
        <v>7377</v>
      </c>
      <c r="H1858">
        <v>2</v>
      </c>
      <c r="I1858">
        <v>0</v>
      </c>
      <c r="J1858">
        <v>1</v>
      </c>
      <c r="K1858" t="s">
        <v>7378</v>
      </c>
      <c r="Q1858">
        <v>132</v>
      </c>
    </row>
    <row r="1859" spans="1:17" x14ac:dyDescent="0.25">
      <c r="A1859">
        <v>4164623</v>
      </c>
      <c r="B1859" t="s">
        <v>7379</v>
      </c>
      <c r="C1859" t="e">
        <f t="shared" si="114"/>
        <v>#NAME?</v>
      </c>
      <c r="D1859" t="s">
        <v>7380</v>
      </c>
      <c r="E1859">
        <v>5</v>
      </c>
      <c r="F1859" s="1">
        <v>42872</v>
      </c>
      <c r="G1859" t="s">
        <v>7381</v>
      </c>
      <c r="H1859">
        <v>0</v>
      </c>
      <c r="I1859">
        <v>0</v>
      </c>
      <c r="J1859">
        <v>1</v>
      </c>
      <c r="K1859" t="s">
        <v>7382</v>
      </c>
      <c r="Q1859">
        <v>44</v>
      </c>
    </row>
    <row r="1860" spans="1:17" x14ac:dyDescent="0.25">
      <c r="A1860">
        <v>4164595</v>
      </c>
      <c r="B1860" t="s">
        <v>7383</v>
      </c>
      <c r="C1860" t="e">
        <f t="shared" si="114"/>
        <v>#NAME?</v>
      </c>
      <c r="D1860" t="s">
        <v>7384</v>
      </c>
      <c r="E1860">
        <v>4</v>
      </c>
      <c r="F1860" s="1">
        <v>42980</v>
      </c>
      <c r="G1860" t="s">
        <v>7385</v>
      </c>
      <c r="H1860">
        <v>1</v>
      </c>
      <c r="I1860">
        <v>0</v>
      </c>
      <c r="J1860">
        <v>0</v>
      </c>
      <c r="K1860" t="s">
        <v>7386</v>
      </c>
      <c r="Q1860">
        <v>101</v>
      </c>
    </row>
    <row r="1861" spans="1:17" x14ac:dyDescent="0.25">
      <c r="A1861">
        <v>4164602</v>
      </c>
      <c r="B1861" t="s">
        <v>7387</v>
      </c>
      <c r="C1861" t="e">
        <f t="shared" si="114"/>
        <v>#NAME?</v>
      </c>
      <c r="D1861" t="s">
        <v>7388</v>
      </c>
      <c r="E1861">
        <v>3</v>
      </c>
      <c r="F1861" s="1">
        <v>43225</v>
      </c>
      <c r="G1861" t="s">
        <v>7389</v>
      </c>
      <c r="H1861">
        <v>1</v>
      </c>
      <c r="I1861">
        <v>0</v>
      </c>
      <c r="J1861">
        <v>1</v>
      </c>
      <c r="K1861" t="s">
        <v>7390</v>
      </c>
      <c r="Q1861">
        <v>126</v>
      </c>
    </row>
    <row r="1862" spans="1:17" x14ac:dyDescent="0.25">
      <c r="A1862">
        <v>1821715</v>
      </c>
      <c r="B1862" t="s">
        <v>7391</v>
      </c>
      <c r="C1862" t="e">
        <f t="shared" ref="C1862:C1871" si="115">-aV7azrzW2rlAm6G4DA-cw</f>
        <v>#NAME?</v>
      </c>
      <c r="D1862" t="s">
        <v>7392</v>
      </c>
      <c r="E1862">
        <v>5</v>
      </c>
      <c r="F1862" s="1">
        <v>42603</v>
      </c>
      <c r="G1862" t="s">
        <v>7393</v>
      </c>
      <c r="H1862">
        <v>0</v>
      </c>
      <c r="I1862">
        <v>1</v>
      </c>
      <c r="J1862">
        <v>1</v>
      </c>
      <c r="K1862" t="s">
        <v>7394</v>
      </c>
      <c r="Q1862">
        <v>129</v>
      </c>
    </row>
    <row r="1863" spans="1:17" x14ac:dyDescent="0.25">
      <c r="A1863">
        <v>1821733</v>
      </c>
      <c r="B1863" t="s">
        <v>7395</v>
      </c>
      <c r="C1863" t="e">
        <f t="shared" si="115"/>
        <v>#NAME?</v>
      </c>
      <c r="D1863" t="s">
        <v>4884</v>
      </c>
      <c r="E1863">
        <v>5</v>
      </c>
      <c r="F1863" s="1">
        <v>42603</v>
      </c>
      <c r="G1863" t="s">
        <v>7396</v>
      </c>
      <c r="H1863">
        <v>1</v>
      </c>
      <c r="I1863">
        <v>0</v>
      </c>
      <c r="J1863">
        <v>1</v>
      </c>
      <c r="K1863" t="s">
        <v>7397</v>
      </c>
      <c r="Q1863">
        <v>217</v>
      </c>
    </row>
    <row r="1864" spans="1:17" x14ac:dyDescent="0.25">
      <c r="A1864">
        <v>1793344</v>
      </c>
      <c r="B1864" t="s">
        <v>7398</v>
      </c>
      <c r="C1864" t="e">
        <f t="shared" si="115"/>
        <v>#NAME?</v>
      </c>
      <c r="D1864" t="s">
        <v>7399</v>
      </c>
      <c r="E1864">
        <v>3</v>
      </c>
      <c r="F1864" s="1">
        <v>42631</v>
      </c>
      <c r="G1864" t="s">
        <v>7400</v>
      </c>
      <c r="H1864">
        <v>0</v>
      </c>
      <c r="I1864">
        <v>0</v>
      </c>
      <c r="J1864">
        <v>1</v>
      </c>
      <c r="K1864" t="s">
        <v>7401</v>
      </c>
      <c r="Q1864">
        <v>332</v>
      </c>
    </row>
    <row r="1865" spans="1:17" x14ac:dyDescent="0.25">
      <c r="A1865">
        <v>1821691</v>
      </c>
      <c r="B1865" t="s">
        <v>7402</v>
      </c>
      <c r="C1865" t="e">
        <f t="shared" si="115"/>
        <v>#NAME?</v>
      </c>
      <c r="D1865" t="s">
        <v>3831</v>
      </c>
      <c r="E1865">
        <v>4</v>
      </c>
      <c r="F1865" s="1">
        <v>42652</v>
      </c>
      <c r="G1865" t="s">
        <v>7403</v>
      </c>
      <c r="H1865">
        <v>3</v>
      </c>
      <c r="I1865">
        <v>0</v>
      </c>
      <c r="J1865">
        <v>0</v>
      </c>
      <c r="K1865" t="s">
        <v>7404</v>
      </c>
      <c r="Q1865">
        <v>322</v>
      </c>
    </row>
    <row r="1866" spans="1:17" x14ac:dyDescent="0.25">
      <c r="A1866">
        <v>1821719</v>
      </c>
      <c r="B1866" t="s">
        <v>7405</v>
      </c>
      <c r="C1866" t="e">
        <f t="shared" si="115"/>
        <v>#NAME?</v>
      </c>
      <c r="D1866" t="s">
        <v>7406</v>
      </c>
      <c r="E1866">
        <v>5</v>
      </c>
      <c r="F1866" s="1">
        <v>43001</v>
      </c>
      <c r="G1866" t="s">
        <v>7407</v>
      </c>
      <c r="H1866">
        <v>0</v>
      </c>
      <c r="I1866">
        <v>0</v>
      </c>
      <c r="J1866">
        <v>0</v>
      </c>
      <c r="K1866" t="s">
        <v>7408</v>
      </c>
      <c r="Q1866">
        <v>155</v>
      </c>
    </row>
    <row r="1867" spans="1:17" x14ac:dyDescent="0.25">
      <c r="A1867">
        <v>1821701</v>
      </c>
      <c r="B1867" t="s">
        <v>7409</v>
      </c>
      <c r="C1867" t="e">
        <f t="shared" si="115"/>
        <v>#NAME?</v>
      </c>
      <c r="D1867" t="s">
        <v>7410</v>
      </c>
      <c r="E1867">
        <v>3</v>
      </c>
      <c r="F1867" s="1">
        <v>43001</v>
      </c>
      <c r="G1867" t="s">
        <v>7411</v>
      </c>
      <c r="H1867">
        <v>3</v>
      </c>
      <c r="I1867">
        <v>0</v>
      </c>
      <c r="J1867">
        <v>0</v>
      </c>
      <c r="K1867" t="s">
        <v>7412</v>
      </c>
      <c r="Q1867">
        <v>32</v>
      </c>
    </row>
    <row r="1868" spans="1:17" x14ac:dyDescent="0.25">
      <c r="A1868">
        <v>1821684</v>
      </c>
      <c r="B1868" t="s">
        <v>7413</v>
      </c>
      <c r="C1868" t="e">
        <f t="shared" si="115"/>
        <v>#NAME?</v>
      </c>
      <c r="D1868" t="s">
        <v>7414</v>
      </c>
      <c r="E1868">
        <v>2</v>
      </c>
      <c r="F1868" s="1">
        <v>43003</v>
      </c>
      <c r="G1868" t="s">
        <v>7415</v>
      </c>
      <c r="H1868">
        <v>1</v>
      </c>
      <c r="I1868">
        <v>0</v>
      </c>
      <c r="J1868">
        <v>0</v>
      </c>
      <c r="K1868" t="s">
        <v>7416</v>
      </c>
      <c r="Q1868">
        <v>224</v>
      </c>
    </row>
    <row r="1869" spans="1:17" x14ac:dyDescent="0.25">
      <c r="A1869">
        <v>1793336</v>
      </c>
      <c r="B1869" t="s">
        <v>7417</v>
      </c>
      <c r="C1869" t="e">
        <f t="shared" si="115"/>
        <v>#NAME?</v>
      </c>
      <c r="D1869" t="s">
        <v>7418</v>
      </c>
      <c r="E1869">
        <v>4</v>
      </c>
      <c r="F1869" s="1">
        <v>43009</v>
      </c>
      <c r="G1869" t="s">
        <v>7419</v>
      </c>
      <c r="H1869">
        <v>1</v>
      </c>
      <c r="I1869">
        <v>0</v>
      </c>
      <c r="J1869">
        <v>1</v>
      </c>
      <c r="K1869" t="s">
        <v>7420</v>
      </c>
      <c r="Q1869">
        <v>153</v>
      </c>
    </row>
    <row r="1870" spans="1:17" x14ac:dyDescent="0.25">
      <c r="A1870">
        <v>1821718</v>
      </c>
      <c r="B1870" t="s">
        <v>7421</v>
      </c>
      <c r="C1870" t="e">
        <f t="shared" si="115"/>
        <v>#NAME?</v>
      </c>
      <c r="D1870" t="s">
        <v>7422</v>
      </c>
      <c r="E1870">
        <v>4</v>
      </c>
      <c r="F1870" s="1">
        <v>43028</v>
      </c>
      <c r="G1870" t="s">
        <v>7423</v>
      </c>
      <c r="H1870">
        <v>2</v>
      </c>
      <c r="I1870">
        <v>0</v>
      </c>
      <c r="J1870">
        <v>1</v>
      </c>
      <c r="K1870" t="s">
        <v>7424</v>
      </c>
      <c r="Q1870">
        <v>83</v>
      </c>
    </row>
    <row r="1871" spans="1:17" x14ac:dyDescent="0.25">
      <c r="A1871">
        <v>1821705</v>
      </c>
      <c r="B1871" t="s">
        <v>7425</v>
      </c>
      <c r="C1871" t="e">
        <f t="shared" si="115"/>
        <v>#NAME?</v>
      </c>
      <c r="D1871" t="s">
        <v>7426</v>
      </c>
      <c r="E1871">
        <v>5</v>
      </c>
      <c r="F1871" s="1">
        <v>43185</v>
      </c>
      <c r="G1871" t="s">
        <v>7427</v>
      </c>
      <c r="H1871">
        <v>2</v>
      </c>
      <c r="I1871">
        <v>0</v>
      </c>
      <c r="J1871">
        <v>0</v>
      </c>
      <c r="K1871" t="s">
        <v>7428</v>
      </c>
      <c r="Q1871">
        <v>169</v>
      </c>
    </row>
    <row r="1872" spans="1:17" x14ac:dyDescent="0.25">
      <c r="A1872">
        <v>4908724</v>
      </c>
      <c r="B1872" t="s">
        <v>7429</v>
      </c>
      <c r="C1872" t="e">
        <f t="shared" ref="C1872:C1881" si="116">-aasV-Z9UwxfTBK-nI26MQ</f>
        <v>#NAME?</v>
      </c>
      <c r="D1872" t="s">
        <v>7430</v>
      </c>
      <c r="E1872">
        <v>1</v>
      </c>
      <c r="F1872" s="1">
        <v>40128</v>
      </c>
      <c r="G1872" t="s">
        <v>7431</v>
      </c>
      <c r="H1872">
        <v>0</v>
      </c>
      <c r="I1872">
        <v>0</v>
      </c>
      <c r="J1872">
        <v>0</v>
      </c>
      <c r="K1872" t="s">
        <v>7432</v>
      </c>
      <c r="Q1872">
        <v>214</v>
      </c>
    </row>
    <row r="1873" spans="1:17" x14ac:dyDescent="0.25">
      <c r="A1873">
        <v>4908698</v>
      </c>
      <c r="B1873" t="s">
        <v>7433</v>
      </c>
      <c r="C1873" t="e">
        <f t="shared" si="116"/>
        <v>#NAME?</v>
      </c>
      <c r="D1873" t="s">
        <v>7434</v>
      </c>
      <c r="E1873">
        <v>4</v>
      </c>
      <c r="F1873" s="1">
        <v>41305</v>
      </c>
      <c r="G1873" t="s">
        <v>7435</v>
      </c>
      <c r="H1873">
        <v>0</v>
      </c>
      <c r="I1873">
        <v>0</v>
      </c>
      <c r="J1873">
        <v>0</v>
      </c>
      <c r="K1873" t="s">
        <v>7436</v>
      </c>
      <c r="Q1873">
        <v>165</v>
      </c>
    </row>
    <row r="1874" spans="1:17" x14ac:dyDescent="0.25">
      <c r="A1874">
        <v>4908691</v>
      </c>
      <c r="B1874" t="s">
        <v>7437</v>
      </c>
      <c r="C1874" t="e">
        <f t="shared" si="116"/>
        <v>#NAME?</v>
      </c>
      <c r="D1874" t="s">
        <v>7438</v>
      </c>
      <c r="E1874">
        <v>2</v>
      </c>
      <c r="F1874" s="1">
        <v>41341</v>
      </c>
      <c r="G1874" t="s">
        <v>7439</v>
      </c>
      <c r="H1874">
        <v>0</v>
      </c>
      <c r="I1874">
        <v>0</v>
      </c>
      <c r="J1874">
        <v>0</v>
      </c>
      <c r="K1874" t="s">
        <v>7440</v>
      </c>
      <c r="Q1874">
        <v>131</v>
      </c>
    </row>
    <row r="1875" spans="1:17" x14ac:dyDescent="0.25">
      <c r="A1875">
        <v>4908683</v>
      </c>
      <c r="B1875" t="s">
        <v>7441</v>
      </c>
      <c r="C1875" t="e">
        <f t="shared" si="116"/>
        <v>#NAME?</v>
      </c>
      <c r="D1875" t="s">
        <v>7442</v>
      </c>
      <c r="E1875">
        <v>5</v>
      </c>
      <c r="F1875" s="1">
        <v>41341</v>
      </c>
      <c r="G1875" t="s">
        <v>7443</v>
      </c>
      <c r="H1875">
        <v>1</v>
      </c>
      <c r="I1875">
        <v>0</v>
      </c>
      <c r="J1875">
        <v>1</v>
      </c>
      <c r="K1875" t="s">
        <v>7444</v>
      </c>
      <c r="Q1875">
        <v>88</v>
      </c>
    </row>
    <row r="1876" spans="1:17" x14ac:dyDescent="0.25">
      <c r="A1876">
        <v>4908706</v>
      </c>
      <c r="B1876" t="s">
        <v>7445</v>
      </c>
      <c r="C1876" t="e">
        <f t="shared" si="116"/>
        <v>#NAME?</v>
      </c>
      <c r="D1876" t="s">
        <v>7446</v>
      </c>
      <c r="E1876">
        <v>3</v>
      </c>
      <c r="F1876" s="1">
        <v>41374</v>
      </c>
      <c r="G1876" t="s">
        <v>7447</v>
      </c>
      <c r="H1876">
        <v>0</v>
      </c>
      <c r="I1876">
        <v>0</v>
      </c>
      <c r="J1876">
        <v>0</v>
      </c>
      <c r="K1876" t="s">
        <v>7448</v>
      </c>
      <c r="Q1876">
        <v>332</v>
      </c>
    </row>
    <row r="1877" spans="1:17" x14ac:dyDescent="0.25">
      <c r="A1877">
        <v>4908685</v>
      </c>
      <c r="B1877" t="s">
        <v>7449</v>
      </c>
      <c r="C1877" t="e">
        <f t="shared" si="116"/>
        <v>#NAME?</v>
      </c>
      <c r="D1877" t="s">
        <v>7450</v>
      </c>
      <c r="E1877">
        <v>4</v>
      </c>
      <c r="F1877" s="1">
        <v>41594</v>
      </c>
      <c r="G1877" t="s">
        <v>7451</v>
      </c>
      <c r="H1877">
        <v>3</v>
      </c>
      <c r="I1877">
        <v>0</v>
      </c>
      <c r="J1877">
        <v>2</v>
      </c>
      <c r="K1877" t="s">
        <v>7452</v>
      </c>
      <c r="Q1877">
        <v>356</v>
      </c>
    </row>
    <row r="1878" spans="1:17" x14ac:dyDescent="0.25">
      <c r="A1878">
        <v>4908695</v>
      </c>
      <c r="B1878" t="s">
        <v>7453</v>
      </c>
      <c r="C1878" t="e">
        <f t="shared" si="116"/>
        <v>#NAME?</v>
      </c>
      <c r="D1878" t="s">
        <v>7454</v>
      </c>
      <c r="E1878">
        <v>3</v>
      </c>
      <c r="F1878" s="1">
        <v>41642</v>
      </c>
      <c r="G1878" t="s">
        <v>7455</v>
      </c>
      <c r="H1878">
        <v>1</v>
      </c>
      <c r="I1878">
        <v>0</v>
      </c>
      <c r="J1878">
        <v>0</v>
      </c>
      <c r="K1878" t="s">
        <v>7456</v>
      </c>
      <c r="Q1878">
        <v>78</v>
      </c>
    </row>
    <row r="1879" spans="1:17" x14ac:dyDescent="0.25">
      <c r="A1879">
        <v>4908727</v>
      </c>
      <c r="B1879" t="s">
        <v>7457</v>
      </c>
      <c r="C1879" t="e">
        <f t="shared" si="116"/>
        <v>#NAME?</v>
      </c>
      <c r="D1879" t="s">
        <v>7458</v>
      </c>
      <c r="E1879">
        <v>5</v>
      </c>
      <c r="F1879" s="1">
        <v>41817</v>
      </c>
      <c r="G1879" t="s">
        <v>7459</v>
      </c>
      <c r="H1879">
        <v>1</v>
      </c>
      <c r="I1879">
        <v>0</v>
      </c>
      <c r="J1879">
        <v>0</v>
      </c>
      <c r="K1879" t="s">
        <v>7460</v>
      </c>
      <c r="Q1879">
        <v>106</v>
      </c>
    </row>
    <row r="1880" spans="1:17" x14ac:dyDescent="0.25">
      <c r="A1880">
        <v>4908712</v>
      </c>
      <c r="B1880" t="s">
        <v>7461</v>
      </c>
      <c r="C1880" t="e">
        <f t="shared" si="116"/>
        <v>#NAME?</v>
      </c>
      <c r="D1880" t="s">
        <v>7462</v>
      </c>
      <c r="E1880">
        <v>4</v>
      </c>
      <c r="F1880" s="1">
        <v>41835</v>
      </c>
      <c r="G1880" t="s">
        <v>7463</v>
      </c>
      <c r="H1880">
        <v>0</v>
      </c>
      <c r="I1880">
        <v>0</v>
      </c>
      <c r="J1880">
        <v>0</v>
      </c>
      <c r="K1880" t="s">
        <v>7464</v>
      </c>
      <c r="Q1880">
        <v>219</v>
      </c>
    </row>
    <row r="1881" spans="1:17" x14ac:dyDescent="0.25">
      <c r="A1881">
        <v>4908732</v>
      </c>
      <c r="B1881" t="s">
        <v>7465</v>
      </c>
      <c r="C1881" t="e">
        <f t="shared" si="116"/>
        <v>#NAME?</v>
      </c>
      <c r="D1881" t="s">
        <v>7466</v>
      </c>
      <c r="E1881">
        <v>1</v>
      </c>
      <c r="F1881" s="1">
        <v>41971</v>
      </c>
      <c r="G1881" t="s">
        <v>7467</v>
      </c>
      <c r="H1881">
        <v>1</v>
      </c>
      <c r="I1881">
        <v>0</v>
      </c>
      <c r="J1881">
        <v>1</v>
      </c>
      <c r="K1881" t="s">
        <v>7468</v>
      </c>
      <c r="Q1881">
        <v>557</v>
      </c>
    </row>
    <row r="1882" spans="1:17" x14ac:dyDescent="0.25">
      <c r="A1882">
        <v>3979436</v>
      </c>
      <c r="B1882" t="s">
        <v>7469</v>
      </c>
      <c r="C1882" t="e">
        <f t="shared" ref="C1882:C1891" si="117">-ajqjNKLQUtthACttISgvw</f>
        <v>#NAME?</v>
      </c>
      <c r="D1882" t="s">
        <v>7470</v>
      </c>
      <c r="E1882">
        <v>4</v>
      </c>
      <c r="F1882" s="1">
        <v>41249</v>
      </c>
      <c r="G1882" t="s">
        <v>7471</v>
      </c>
      <c r="H1882">
        <v>0</v>
      </c>
      <c r="I1882">
        <v>0</v>
      </c>
      <c r="J1882">
        <v>0</v>
      </c>
      <c r="K1882" t="s">
        <v>7472</v>
      </c>
      <c r="Q1882">
        <v>74</v>
      </c>
    </row>
    <row r="1883" spans="1:17" x14ac:dyDescent="0.25">
      <c r="A1883">
        <v>3979928</v>
      </c>
      <c r="B1883" t="s">
        <v>7473</v>
      </c>
      <c r="C1883" t="e">
        <f t="shared" si="117"/>
        <v>#NAME?</v>
      </c>
      <c r="D1883" t="s">
        <v>7474</v>
      </c>
      <c r="E1883">
        <v>4</v>
      </c>
      <c r="F1883" s="1">
        <v>41250</v>
      </c>
      <c r="G1883" t="s">
        <v>7475</v>
      </c>
      <c r="H1883">
        <v>0</v>
      </c>
      <c r="I1883">
        <v>0</v>
      </c>
      <c r="J1883">
        <v>0</v>
      </c>
      <c r="K1883" t="s">
        <v>7476</v>
      </c>
      <c r="Q1883">
        <v>128</v>
      </c>
    </row>
    <row r="1884" spans="1:17" x14ac:dyDescent="0.25">
      <c r="A1884">
        <v>3979397</v>
      </c>
      <c r="B1884" t="s">
        <v>7477</v>
      </c>
      <c r="C1884" t="e">
        <f t="shared" si="117"/>
        <v>#NAME?</v>
      </c>
      <c r="D1884" t="s">
        <v>7478</v>
      </c>
      <c r="E1884">
        <v>3</v>
      </c>
      <c r="F1884" s="1">
        <v>41689</v>
      </c>
      <c r="G1884" t="s">
        <v>7479</v>
      </c>
      <c r="H1884">
        <v>1</v>
      </c>
      <c r="I1884">
        <v>0</v>
      </c>
      <c r="J1884">
        <v>0</v>
      </c>
      <c r="K1884" t="s">
        <v>7480</v>
      </c>
      <c r="Q1884">
        <v>83</v>
      </c>
    </row>
    <row r="1885" spans="1:17" x14ac:dyDescent="0.25">
      <c r="A1885">
        <v>3979408</v>
      </c>
      <c r="B1885" t="s">
        <v>7481</v>
      </c>
      <c r="C1885" t="e">
        <f t="shared" si="117"/>
        <v>#NAME?</v>
      </c>
      <c r="D1885" t="s">
        <v>7482</v>
      </c>
      <c r="E1885">
        <v>1</v>
      </c>
      <c r="F1885" s="1">
        <v>41723</v>
      </c>
      <c r="G1885" t="s">
        <v>7483</v>
      </c>
      <c r="H1885">
        <v>1</v>
      </c>
      <c r="I1885">
        <v>0</v>
      </c>
      <c r="J1885">
        <v>0</v>
      </c>
      <c r="K1885" t="s">
        <v>7484</v>
      </c>
      <c r="Q1885">
        <v>173</v>
      </c>
    </row>
    <row r="1886" spans="1:17" x14ac:dyDescent="0.25">
      <c r="A1886">
        <v>3979413</v>
      </c>
      <c r="B1886" t="s">
        <v>7485</v>
      </c>
      <c r="C1886" t="e">
        <f t="shared" si="117"/>
        <v>#NAME?</v>
      </c>
      <c r="D1886" t="s">
        <v>7486</v>
      </c>
      <c r="E1886">
        <v>4</v>
      </c>
      <c r="F1886" s="1">
        <v>41963</v>
      </c>
      <c r="G1886" t="s">
        <v>7487</v>
      </c>
      <c r="H1886">
        <v>0</v>
      </c>
      <c r="I1886">
        <v>0</v>
      </c>
      <c r="J1886">
        <v>0</v>
      </c>
      <c r="K1886" t="s">
        <v>7488</v>
      </c>
      <c r="Q1886">
        <v>61</v>
      </c>
    </row>
    <row r="1887" spans="1:17" x14ac:dyDescent="0.25">
      <c r="A1887">
        <v>3979933</v>
      </c>
      <c r="B1887" t="s">
        <v>7489</v>
      </c>
      <c r="C1887" t="e">
        <f t="shared" si="117"/>
        <v>#NAME?</v>
      </c>
      <c r="D1887" t="s">
        <v>7490</v>
      </c>
      <c r="E1887">
        <v>5</v>
      </c>
      <c r="F1887" s="1">
        <v>42153</v>
      </c>
      <c r="G1887" t="s">
        <v>7491</v>
      </c>
      <c r="H1887">
        <v>0</v>
      </c>
      <c r="I1887">
        <v>0</v>
      </c>
      <c r="J1887">
        <v>0</v>
      </c>
      <c r="K1887" t="s">
        <v>7492</v>
      </c>
      <c r="Q1887">
        <v>108</v>
      </c>
    </row>
    <row r="1888" spans="1:17" x14ac:dyDescent="0.25">
      <c r="A1888">
        <v>3979383</v>
      </c>
      <c r="B1888" t="s">
        <v>7493</v>
      </c>
      <c r="C1888" t="e">
        <f t="shared" si="117"/>
        <v>#NAME?</v>
      </c>
      <c r="D1888" t="s">
        <v>7494</v>
      </c>
      <c r="E1888">
        <v>3</v>
      </c>
      <c r="F1888" s="1">
        <v>42273</v>
      </c>
      <c r="G1888" t="s">
        <v>7495</v>
      </c>
      <c r="H1888">
        <v>0</v>
      </c>
      <c r="I1888">
        <v>0</v>
      </c>
      <c r="J1888">
        <v>0</v>
      </c>
      <c r="K1888" t="s">
        <v>7496</v>
      </c>
      <c r="Q1888">
        <v>37</v>
      </c>
    </row>
    <row r="1889" spans="1:17" x14ac:dyDescent="0.25">
      <c r="A1889">
        <v>3979381</v>
      </c>
      <c r="B1889" t="s">
        <v>7497</v>
      </c>
      <c r="C1889" t="e">
        <f t="shared" si="117"/>
        <v>#NAME?</v>
      </c>
      <c r="D1889" t="s">
        <v>5069</v>
      </c>
      <c r="E1889">
        <v>3</v>
      </c>
      <c r="F1889" s="1">
        <v>42503</v>
      </c>
      <c r="G1889" t="s">
        <v>7498</v>
      </c>
      <c r="H1889">
        <v>0</v>
      </c>
      <c r="I1889">
        <v>0</v>
      </c>
      <c r="J1889">
        <v>0</v>
      </c>
      <c r="K1889" t="s">
        <v>7499</v>
      </c>
      <c r="Q1889">
        <v>41</v>
      </c>
    </row>
    <row r="1890" spans="1:17" x14ac:dyDescent="0.25">
      <c r="A1890">
        <v>3979412</v>
      </c>
      <c r="B1890" t="s">
        <v>7500</v>
      </c>
      <c r="C1890" t="e">
        <f t="shared" si="117"/>
        <v>#NAME?</v>
      </c>
      <c r="D1890" t="s">
        <v>7501</v>
      </c>
      <c r="E1890">
        <v>3</v>
      </c>
      <c r="F1890" s="1">
        <v>42594</v>
      </c>
      <c r="G1890" t="s">
        <v>7502</v>
      </c>
      <c r="H1890">
        <v>1</v>
      </c>
      <c r="I1890">
        <v>0</v>
      </c>
      <c r="J1890">
        <v>0</v>
      </c>
      <c r="K1890" t="s">
        <v>7503</v>
      </c>
      <c r="Q1890">
        <v>46</v>
      </c>
    </row>
    <row r="1891" spans="1:17" x14ac:dyDescent="0.25">
      <c r="A1891">
        <v>3979391</v>
      </c>
      <c r="B1891" t="s">
        <v>7504</v>
      </c>
      <c r="C1891" t="e">
        <f t="shared" si="117"/>
        <v>#NAME?</v>
      </c>
      <c r="D1891" t="s">
        <v>7505</v>
      </c>
      <c r="E1891">
        <v>5</v>
      </c>
      <c r="F1891" s="1">
        <v>43104</v>
      </c>
      <c r="G1891" t="s">
        <v>7506</v>
      </c>
      <c r="H1891">
        <v>0</v>
      </c>
      <c r="I1891">
        <v>0</v>
      </c>
      <c r="J1891">
        <v>0</v>
      </c>
      <c r="K1891" t="s">
        <v>7507</v>
      </c>
      <c r="Q1891">
        <v>120</v>
      </c>
    </row>
    <row r="1892" spans="1:17" x14ac:dyDescent="0.25">
      <c r="A1892">
        <v>1271713</v>
      </c>
      <c r="B1892" t="s">
        <v>7508</v>
      </c>
      <c r="C1892" t="e">
        <f t="shared" ref="C1892:C1901" si="118">-amU7LifraSNgbUh2lzCMg</f>
        <v>#NAME?</v>
      </c>
      <c r="D1892" t="s">
        <v>7509</v>
      </c>
      <c r="E1892">
        <v>5</v>
      </c>
      <c r="F1892" s="1">
        <v>42988</v>
      </c>
      <c r="G1892" t="s">
        <v>7510</v>
      </c>
      <c r="H1892">
        <v>2</v>
      </c>
      <c r="I1892">
        <v>0</v>
      </c>
      <c r="J1892">
        <v>2</v>
      </c>
      <c r="K1892" t="s">
        <v>7511</v>
      </c>
      <c r="Q1892">
        <v>44</v>
      </c>
    </row>
    <row r="1893" spans="1:17" x14ac:dyDescent="0.25">
      <c r="A1893">
        <v>1271706</v>
      </c>
      <c r="B1893" t="s">
        <v>7512</v>
      </c>
      <c r="C1893" t="e">
        <f t="shared" si="118"/>
        <v>#NAME?</v>
      </c>
      <c r="D1893" t="s">
        <v>7513</v>
      </c>
      <c r="E1893">
        <v>5</v>
      </c>
      <c r="F1893" s="1">
        <v>43149</v>
      </c>
      <c r="G1893" t="s">
        <v>7514</v>
      </c>
      <c r="H1893">
        <v>1</v>
      </c>
      <c r="I1893">
        <v>1</v>
      </c>
      <c r="J1893">
        <v>1</v>
      </c>
      <c r="K1893" t="s">
        <v>569</v>
      </c>
      <c r="Q1893">
        <v>32</v>
      </c>
    </row>
    <row r="1894" spans="1:17" x14ac:dyDescent="0.25">
      <c r="A1894">
        <v>1271699</v>
      </c>
      <c r="B1894" t="s">
        <v>7515</v>
      </c>
      <c r="C1894" t="e">
        <f t="shared" si="118"/>
        <v>#NAME?</v>
      </c>
      <c r="D1894" t="s">
        <v>7516</v>
      </c>
      <c r="E1894">
        <v>5</v>
      </c>
      <c r="F1894" s="1">
        <v>43166</v>
      </c>
      <c r="G1894" t="s">
        <v>7517</v>
      </c>
      <c r="H1894">
        <v>1</v>
      </c>
      <c r="I1894">
        <v>1</v>
      </c>
      <c r="J1894">
        <v>2</v>
      </c>
      <c r="K1894" t="s">
        <v>7518</v>
      </c>
      <c r="Q1894">
        <v>67</v>
      </c>
    </row>
    <row r="1895" spans="1:17" x14ac:dyDescent="0.25">
      <c r="A1895">
        <v>1271697</v>
      </c>
      <c r="B1895" t="s">
        <v>7519</v>
      </c>
      <c r="C1895" t="e">
        <f t="shared" si="118"/>
        <v>#NAME?</v>
      </c>
      <c r="D1895" t="s">
        <v>7520</v>
      </c>
      <c r="E1895">
        <v>5</v>
      </c>
      <c r="F1895" s="1">
        <v>43169</v>
      </c>
      <c r="G1895" t="s">
        <v>7521</v>
      </c>
      <c r="H1895">
        <v>1</v>
      </c>
      <c r="I1895">
        <v>1</v>
      </c>
      <c r="J1895">
        <v>1</v>
      </c>
      <c r="K1895" t="s">
        <v>7522</v>
      </c>
      <c r="Q1895">
        <v>26</v>
      </c>
    </row>
    <row r="1896" spans="1:17" x14ac:dyDescent="0.25">
      <c r="A1896">
        <v>1271663</v>
      </c>
      <c r="B1896" t="s">
        <v>7523</v>
      </c>
      <c r="C1896" t="e">
        <f t="shared" si="118"/>
        <v>#NAME?</v>
      </c>
      <c r="D1896" t="s">
        <v>7524</v>
      </c>
      <c r="E1896">
        <v>4</v>
      </c>
      <c r="F1896" s="1">
        <v>43169</v>
      </c>
      <c r="G1896" t="s">
        <v>7525</v>
      </c>
      <c r="H1896">
        <v>1</v>
      </c>
      <c r="I1896">
        <v>2</v>
      </c>
      <c r="J1896">
        <v>2</v>
      </c>
      <c r="K1896" t="s">
        <v>7526</v>
      </c>
      <c r="Q1896">
        <v>111</v>
      </c>
    </row>
    <row r="1897" spans="1:17" x14ac:dyDescent="0.25">
      <c r="A1897">
        <v>1285961</v>
      </c>
      <c r="B1897" t="s">
        <v>7527</v>
      </c>
      <c r="C1897" t="e">
        <f t="shared" si="118"/>
        <v>#NAME?</v>
      </c>
      <c r="D1897" t="s">
        <v>7528</v>
      </c>
      <c r="E1897">
        <v>3</v>
      </c>
      <c r="F1897" s="1">
        <v>43171</v>
      </c>
      <c r="G1897" t="s">
        <v>7529</v>
      </c>
      <c r="H1897">
        <v>2</v>
      </c>
      <c r="I1897">
        <v>1</v>
      </c>
      <c r="J1897">
        <v>1</v>
      </c>
      <c r="K1897" t="s">
        <v>7530</v>
      </c>
      <c r="Q1897">
        <v>90</v>
      </c>
    </row>
    <row r="1898" spans="1:17" x14ac:dyDescent="0.25">
      <c r="A1898">
        <v>1271690</v>
      </c>
      <c r="B1898" t="s">
        <v>7531</v>
      </c>
      <c r="C1898" t="e">
        <f t="shared" si="118"/>
        <v>#NAME?</v>
      </c>
      <c r="D1898" t="s">
        <v>7532</v>
      </c>
      <c r="E1898">
        <v>4</v>
      </c>
      <c r="F1898" s="1">
        <v>43200</v>
      </c>
      <c r="G1898" t="s">
        <v>7533</v>
      </c>
      <c r="H1898">
        <v>1</v>
      </c>
      <c r="I1898">
        <v>1</v>
      </c>
      <c r="J1898">
        <v>1</v>
      </c>
      <c r="K1898" t="s">
        <v>7534</v>
      </c>
      <c r="Q1898">
        <v>62</v>
      </c>
    </row>
    <row r="1899" spans="1:17" x14ac:dyDescent="0.25">
      <c r="A1899">
        <v>1271669</v>
      </c>
      <c r="B1899" t="s">
        <v>7535</v>
      </c>
      <c r="C1899" t="e">
        <f t="shared" si="118"/>
        <v>#NAME?</v>
      </c>
      <c r="D1899" t="s">
        <v>4280</v>
      </c>
      <c r="E1899">
        <v>3</v>
      </c>
      <c r="F1899" s="1">
        <v>43204</v>
      </c>
      <c r="G1899" t="s">
        <v>7536</v>
      </c>
      <c r="H1899">
        <v>1</v>
      </c>
      <c r="I1899">
        <v>1</v>
      </c>
      <c r="J1899">
        <v>1</v>
      </c>
      <c r="K1899" t="s">
        <v>7537</v>
      </c>
      <c r="Q1899">
        <v>57</v>
      </c>
    </row>
    <row r="1900" spans="1:17" x14ac:dyDescent="0.25">
      <c r="A1900">
        <v>1271684</v>
      </c>
      <c r="B1900" t="s">
        <v>7538</v>
      </c>
      <c r="C1900" t="e">
        <f t="shared" si="118"/>
        <v>#NAME?</v>
      </c>
      <c r="D1900" t="s">
        <v>7539</v>
      </c>
      <c r="E1900">
        <v>3</v>
      </c>
      <c r="F1900" s="1">
        <v>43236</v>
      </c>
      <c r="G1900" t="s">
        <v>7540</v>
      </c>
      <c r="H1900">
        <v>3</v>
      </c>
      <c r="I1900">
        <v>1</v>
      </c>
      <c r="J1900">
        <v>1</v>
      </c>
      <c r="K1900" t="s">
        <v>7541</v>
      </c>
      <c r="Q1900">
        <v>131</v>
      </c>
    </row>
    <row r="1901" spans="1:17" x14ac:dyDescent="0.25">
      <c r="A1901">
        <v>1271711</v>
      </c>
      <c r="B1901" t="s">
        <v>7542</v>
      </c>
      <c r="C1901" t="e">
        <f t="shared" si="118"/>
        <v>#NAME?</v>
      </c>
      <c r="D1901" t="s">
        <v>3021</v>
      </c>
      <c r="E1901">
        <v>3</v>
      </c>
      <c r="F1901" s="1">
        <v>43257</v>
      </c>
      <c r="G1901" t="s">
        <v>7543</v>
      </c>
      <c r="H1901">
        <v>0</v>
      </c>
      <c r="I1901">
        <v>0</v>
      </c>
      <c r="J1901">
        <v>0</v>
      </c>
      <c r="K1901" t="s">
        <v>7544</v>
      </c>
      <c r="Q1901">
        <v>256</v>
      </c>
    </row>
    <row r="1902" spans="1:17" x14ac:dyDescent="0.25">
      <c r="A1902">
        <v>5568875</v>
      </c>
      <c r="B1902" t="s">
        <v>7545</v>
      </c>
      <c r="C1902" t="e">
        <f t="shared" ref="C1902:C1911" si="119">-bY7G6deWMZRrOxhFUrNhA</f>
        <v>#NAME?</v>
      </c>
      <c r="D1902" t="s">
        <v>7546</v>
      </c>
      <c r="E1902">
        <v>5</v>
      </c>
      <c r="F1902" s="1">
        <v>42020</v>
      </c>
      <c r="G1902" t="s">
        <v>7547</v>
      </c>
      <c r="H1902">
        <v>0</v>
      </c>
      <c r="I1902">
        <v>0</v>
      </c>
      <c r="J1902">
        <v>0</v>
      </c>
      <c r="K1902" t="s">
        <v>7548</v>
      </c>
      <c r="Q1902">
        <v>84</v>
      </c>
    </row>
    <row r="1903" spans="1:17" x14ac:dyDescent="0.25">
      <c r="A1903">
        <v>5568892</v>
      </c>
      <c r="B1903" t="s">
        <v>7549</v>
      </c>
      <c r="C1903" t="e">
        <f t="shared" si="119"/>
        <v>#NAME?</v>
      </c>
      <c r="D1903" t="s">
        <v>7550</v>
      </c>
      <c r="E1903">
        <v>5</v>
      </c>
      <c r="F1903" s="1">
        <v>42157</v>
      </c>
      <c r="G1903" t="s">
        <v>7551</v>
      </c>
      <c r="H1903">
        <v>0</v>
      </c>
      <c r="I1903">
        <v>0</v>
      </c>
      <c r="J1903">
        <v>0</v>
      </c>
      <c r="K1903" t="s">
        <v>7552</v>
      </c>
      <c r="Q1903">
        <v>53</v>
      </c>
    </row>
    <row r="1904" spans="1:17" x14ac:dyDescent="0.25">
      <c r="A1904">
        <v>5568895</v>
      </c>
      <c r="B1904" t="s">
        <v>7553</v>
      </c>
      <c r="C1904" t="e">
        <f t="shared" si="119"/>
        <v>#NAME?</v>
      </c>
      <c r="D1904" t="s">
        <v>7554</v>
      </c>
      <c r="E1904">
        <v>5</v>
      </c>
      <c r="F1904" s="1">
        <v>42368</v>
      </c>
      <c r="G1904" t="s">
        <v>7555</v>
      </c>
      <c r="H1904">
        <v>0</v>
      </c>
      <c r="I1904">
        <v>0</v>
      </c>
      <c r="J1904">
        <v>0</v>
      </c>
      <c r="K1904" t="s">
        <v>7556</v>
      </c>
      <c r="Q1904">
        <v>54</v>
      </c>
    </row>
    <row r="1905" spans="1:17" x14ac:dyDescent="0.25">
      <c r="A1905">
        <v>5568884</v>
      </c>
      <c r="B1905" t="s">
        <v>7557</v>
      </c>
      <c r="C1905" t="e">
        <f t="shared" si="119"/>
        <v>#NAME?</v>
      </c>
      <c r="D1905" t="s">
        <v>7558</v>
      </c>
      <c r="E1905">
        <v>5</v>
      </c>
      <c r="F1905" s="1">
        <v>42505</v>
      </c>
      <c r="G1905" t="s">
        <v>7559</v>
      </c>
      <c r="H1905">
        <v>0</v>
      </c>
      <c r="I1905">
        <v>0</v>
      </c>
      <c r="J1905">
        <v>0</v>
      </c>
      <c r="K1905" t="s">
        <v>7560</v>
      </c>
      <c r="Q1905">
        <v>58</v>
      </c>
    </row>
    <row r="1906" spans="1:17" x14ac:dyDescent="0.25">
      <c r="A1906">
        <v>5568893</v>
      </c>
      <c r="B1906" t="s">
        <v>7561</v>
      </c>
      <c r="C1906" t="e">
        <f t="shared" si="119"/>
        <v>#NAME?</v>
      </c>
      <c r="D1906" t="s">
        <v>7562</v>
      </c>
      <c r="E1906">
        <v>4</v>
      </c>
      <c r="F1906" s="1">
        <v>42564</v>
      </c>
      <c r="G1906" t="s">
        <v>7563</v>
      </c>
      <c r="H1906">
        <v>1</v>
      </c>
      <c r="I1906">
        <v>0</v>
      </c>
      <c r="J1906">
        <v>0</v>
      </c>
      <c r="K1906" t="s">
        <v>7564</v>
      </c>
      <c r="Q1906">
        <v>243</v>
      </c>
    </row>
    <row r="1907" spans="1:17" x14ac:dyDescent="0.25">
      <c r="A1907">
        <v>5568880</v>
      </c>
      <c r="B1907" t="s">
        <v>7565</v>
      </c>
      <c r="C1907" t="e">
        <f t="shared" si="119"/>
        <v>#NAME?</v>
      </c>
      <c r="D1907" t="s">
        <v>6043</v>
      </c>
      <c r="E1907">
        <v>5</v>
      </c>
      <c r="F1907" s="1">
        <v>42592</v>
      </c>
      <c r="G1907" t="s">
        <v>7566</v>
      </c>
      <c r="H1907">
        <v>1</v>
      </c>
      <c r="I1907">
        <v>0</v>
      </c>
      <c r="J1907">
        <v>1</v>
      </c>
      <c r="K1907" t="s">
        <v>7567</v>
      </c>
      <c r="Q1907">
        <v>81</v>
      </c>
    </row>
    <row r="1908" spans="1:17" x14ac:dyDescent="0.25">
      <c r="A1908">
        <v>5568863</v>
      </c>
      <c r="B1908" t="s">
        <v>7568</v>
      </c>
      <c r="C1908" t="e">
        <f t="shared" si="119"/>
        <v>#NAME?</v>
      </c>
      <c r="D1908" t="s">
        <v>7569</v>
      </c>
      <c r="E1908">
        <v>5</v>
      </c>
      <c r="F1908" s="1">
        <v>42592</v>
      </c>
      <c r="G1908" t="s">
        <v>7570</v>
      </c>
      <c r="H1908">
        <v>0</v>
      </c>
      <c r="I1908">
        <v>0</v>
      </c>
      <c r="J1908">
        <v>0</v>
      </c>
      <c r="K1908" t="s">
        <v>7571</v>
      </c>
      <c r="Q1908">
        <v>63</v>
      </c>
    </row>
    <row r="1909" spans="1:17" x14ac:dyDescent="0.25">
      <c r="A1909">
        <v>5568894</v>
      </c>
      <c r="B1909" t="s">
        <v>7572</v>
      </c>
      <c r="C1909" t="e">
        <f t="shared" si="119"/>
        <v>#NAME?</v>
      </c>
      <c r="D1909" t="s">
        <v>7573</v>
      </c>
      <c r="E1909">
        <v>5</v>
      </c>
      <c r="F1909" s="1">
        <v>43163</v>
      </c>
      <c r="G1909" t="s">
        <v>7574</v>
      </c>
      <c r="H1909">
        <v>0</v>
      </c>
      <c r="I1909">
        <v>0</v>
      </c>
      <c r="J1909">
        <v>0</v>
      </c>
      <c r="K1909" t="s">
        <v>7575</v>
      </c>
      <c r="Q1909">
        <v>97</v>
      </c>
    </row>
    <row r="1910" spans="1:17" x14ac:dyDescent="0.25">
      <c r="A1910">
        <v>5568885</v>
      </c>
      <c r="B1910" t="s">
        <v>7576</v>
      </c>
      <c r="C1910" t="e">
        <f t="shared" si="119"/>
        <v>#NAME?</v>
      </c>
      <c r="D1910" t="s">
        <v>7577</v>
      </c>
      <c r="E1910">
        <v>5</v>
      </c>
      <c r="F1910" s="1">
        <v>43164</v>
      </c>
      <c r="G1910" t="s">
        <v>7578</v>
      </c>
      <c r="H1910">
        <v>0</v>
      </c>
      <c r="I1910">
        <v>0</v>
      </c>
      <c r="J1910">
        <v>0</v>
      </c>
      <c r="K1910" t="s">
        <v>7579</v>
      </c>
      <c r="Q1910">
        <v>48</v>
      </c>
    </row>
    <row r="1911" spans="1:17" x14ac:dyDescent="0.25">
      <c r="A1911">
        <v>5568879</v>
      </c>
      <c r="B1911" t="s">
        <v>7580</v>
      </c>
      <c r="C1911" t="e">
        <f t="shared" si="119"/>
        <v>#NAME?</v>
      </c>
      <c r="D1911" t="s">
        <v>7581</v>
      </c>
      <c r="E1911">
        <v>5</v>
      </c>
      <c r="F1911" s="1">
        <v>43277</v>
      </c>
      <c r="G1911" t="s">
        <v>7582</v>
      </c>
      <c r="H1911">
        <v>0</v>
      </c>
      <c r="I1911">
        <v>0</v>
      </c>
      <c r="J1911">
        <v>0</v>
      </c>
      <c r="K1911" t="s">
        <v>7583</v>
      </c>
      <c r="Q1911">
        <v>25</v>
      </c>
    </row>
    <row r="1912" spans="1:17" x14ac:dyDescent="0.25">
      <c r="A1912">
        <v>3083810</v>
      </c>
      <c r="B1912" t="s">
        <v>7584</v>
      </c>
      <c r="C1912" t="e">
        <f t="shared" ref="C1912:C1921" si="120">-bqcvll4z1DoMU5IeruP9w</f>
        <v>#NAME?</v>
      </c>
      <c r="D1912" t="s">
        <v>7585</v>
      </c>
      <c r="E1912">
        <v>4</v>
      </c>
      <c r="F1912" s="1">
        <v>40286</v>
      </c>
      <c r="G1912" t="s">
        <v>7586</v>
      </c>
      <c r="H1912">
        <v>5</v>
      </c>
      <c r="I1912">
        <v>0</v>
      </c>
      <c r="J1912">
        <v>4</v>
      </c>
      <c r="K1912" t="s">
        <v>7587</v>
      </c>
      <c r="Q1912">
        <v>86</v>
      </c>
    </row>
    <row r="1913" spans="1:17" x14ac:dyDescent="0.25">
      <c r="A1913">
        <v>3083820</v>
      </c>
      <c r="B1913" t="s">
        <v>7588</v>
      </c>
      <c r="C1913" t="e">
        <f t="shared" si="120"/>
        <v>#NAME?</v>
      </c>
      <c r="D1913" t="s">
        <v>7589</v>
      </c>
      <c r="E1913">
        <v>4</v>
      </c>
      <c r="F1913" s="1">
        <v>40289</v>
      </c>
      <c r="G1913" t="s">
        <v>7590</v>
      </c>
      <c r="H1913">
        <v>0</v>
      </c>
      <c r="I1913">
        <v>0</v>
      </c>
      <c r="J1913">
        <v>0</v>
      </c>
      <c r="K1913" t="s">
        <v>7591</v>
      </c>
      <c r="Q1913">
        <v>165</v>
      </c>
    </row>
    <row r="1914" spans="1:17" x14ac:dyDescent="0.25">
      <c r="A1914">
        <v>3083817</v>
      </c>
      <c r="B1914" t="s">
        <v>7592</v>
      </c>
      <c r="C1914" t="e">
        <f t="shared" si="120"/>
        <v>#NAME?</v>
      </c>
      <c r="D1914" t="s">
        <v>7593</v>
      </c>
      <c r="E1914">
        <v>3</v>
      </c>
      <c r="F1914" s="1">
        <v>40315</v>
      </c>
      <c r="G1914" t="s">
        <v>7594</v>
      </c>
      <c r="H1914">
        <v>0</v>
      </c>
      <c r="I1914">
        <v>0</v>
      </c>
      <c r="J1914">
        <v>0</v>
      </c>
      <c r="K1914" t="s">
        <v>7595</v>
      </c>
      <c r="Q1914">
        <v>410</v>
      </c>
    </row>
    <row r="1915" spans="1:17" x14ac:dyDescent="0.25">
      <c r="A1915">
        <v>3083823</v>
      </c>
      <c r="B1915" t="s">
        <v>7596</v>
      </c>
      <c r="C1915" t="e">
        <f t="shared" si="120"/>
        <v>#NAME?</v>
      </c>
      <c r="D1915" t="s">
        <v>7597</v>
      </c>
      <c r="E1915">
        <v>2</v>
      </c>
      <c r="F1915" s="1">
        <v>40705</v>
      </c>
      <c r="G1915" t="s">
        <v>7598</v>
      </c>
      <c r="H1915">
        <v>1</v>
      </c>
      <c r="I1915">
        <v>0</v>
      </c>
      <c r="J1915">
        <v>0</v>
      </c>
      <c r="K1915" t="s">
        <v>7599</v>
      </c>
      <c r="Q1915">
        <v>258</v>
      </c>
    </row>
    <row r="1916" spans="1:17" x14ac:dyDescent="0.25">
      <c r="A1916">
        <v>3083800</v>
      </c>
      <c r="B1916" t="s">
        <v>7600</v>
      </c>
      <c r="C1916" t="e">
        <f t="shared" si="120"/>
        <v>#NAME?</v>
      </c>
      <c r="D1916" t="s">
        <v>7601</v>
      </c>
      <c r="E1916">
        <v>5</v>
      </c>
      <c r="F1916" s="1">
        <v>40765</v>
      </c>
      <c r="G1916" t="s">
        <v>7602</v>
      </c>
      <c r="H1916">
        <v>2</v>
      </c>
      <c r="I1916">
        <v>0</v>
      </c>
      <c r="J1916">
        <v>0</v>
      </c>
      <c r="K1916" t="s">
        <v>7603</v>
      </c>
      <c r="Q1916">
        <v>101</v>
      </c>
    </row>
    <row r="1917" spans="1:17" x14ac:dyDescent="0.25">
      <c r="A1917">
        <v>3083818</v>
      </c>
      <c r="B1917" t="s">
        <v>7604</v>
      </c>
      <c r="C1917" t="e">
        <f t="shared" si="120"/>
        <v>#NAME?</v>
      </c>
      <c r="D1917" t="s">
        <v>7605</v>
      </c>
      <c r="E1917">
        <v>5</v>
      </c>
      <c r="F1917" s="1">
        <v>41448</v>
      </c>
      <c r="G1917" t="s">
        <v>7606</v>
      </c>
      <c r="H1917">
        <v>3</v>
      </c>
      <c r="I1917">
        <v>0</v>
      </c>
      <c r="J1917">
        <v>0</v>
      </c>
      <c r="K1917" t="s">
        <v>7607</v>
      </c>
      <c r="Q1917">
        <v>57</v>
      </c>
    </row>
    <row r="1918" spans="1:17" x14ac:dyDescent="0.25">
      <c r="A1918">
        <v>3083791</v>
      </c>
      <c r="B1918" t="e">
        <f>-Hr8b2GfG1Y0FZISM2osDA</f>
        <v>#NAME?</v>
      </c>
      <c r="C1918" t="e">
        <f t="shared" si="120"/>
        <v>#NAME?</v>
      </c>
      <c r="D1918" t="s">
        <v>7608</v>
      </c>
      <c r="E1918">
        <v>2</v>
      </c>
      <c r="F1918" s="1">
        <v>41959</v>
      </c>
      <c r="G1918" t="s">
        <v>7609</v>
      </c>
      <c r="H1918">
        <v>4</v>
      </c>
      <c r="I1918">
        <v>0</v>
      </c>
      <c r="J1918">
        <v>0</v>
      </c>
      <c r="K1918" t="s">
        <v>7610</v>
      </c>
      <c r="Q1918">
        <v>415</v>
      </c>
    </row>
    <row r="1919" spans="1:17" x14ac:dyDescent="0.25">
      <c r="A1919">
        <v>3083808</v>
      </c>
      <c r="B1919" t="s">
        <v>7611</v>
      </c>
      <c r="C1919" t="e">
        <f t="shared" si="120"/>
        <v>#NAME?</v>
      </c>
      <c r="D1919" t="s">
        <v>7612</v>
      </c>
      <c r="E1919">
        <v>2</v>
      </c>
      <c r="F1919" s="1">
        <v>42870</v>
      </c>
      <c r="G1919" t="s">
        <v>7613</v>
      </c>
      <c r="H1919">
        <v>0</v>
      </c>
      <c r="I1919">
        <v>1</v>
      </c>
      <c r="J1919">
        <v>0</v>
      </c>
      <c r="K1919" t="s">
        <v>7614</v>
      </c>
      <c r="Q1919">
        <v>194</v>
      </c>
    </row>
    <row r="1920" spans="1:17" x14ac:dyDescent="0.25">
      <c r="A1920">
        <v>3083790</v>
      </c>
      <c r="B1920" t="s">
        <v>7615</v>
      </c>
      <c r="C1920" t="e">
        <f t="shared" si="120"/>
        <v>#NAME?</v>
      </c>
      <c r="D1920" t="s">
        <v>7616</v>
      </c>
      <c r="E1920">
        <v>5</v>
      </c>
      <c r="F1920" s="1">
        <v>42970</v>
      </c>
      <c r="G1920" t="s">
        <v>7617</v>
      </c>
      <c r="H1920">
        <v>0</v>
      </c>
      <c r="I1920">
        <v>0</v>
      </c>
      <c r="J1920">
        <v>0</v>
      </c>
      <c r="K1920" t="s">
        <v>7618</v>
      </c>
      <c r="Q1920">
        <v>90</v>
      </c>
    </row>
    <row r="1921" spans="1:17" x14ac:dyDescent="0.25">
      <c r="A1921">
        <v>3083816</v>
      </c>
      <c r="B1921" t="s">
        <v>7619</v>
      </c>
      <c r="C1921" t="e">
        <f t="shared" si="120"/>
        <v>#NAME?</v>
      </c>
      <c r="D1921" t="s">
        <v>7620</v>
      </c>
      <c r="E1921">
        <v>5</v>
      </c>
      <c r="F1921" s="1">
        <v>42992</v>
      </c>
      <c r="G1921" t="s">
        <v>7621</v>
      </c>
      <c r="H1921">
        <v>1</v>
      </c>
      <c r="I1921">
        <v>1</v>
      </c>
      <c r="J1921">
        <v>0</v>
      </c>
      <c r="K1921" t="s">
        <v>7622</v>
      </c>
      <c r="Q1921">
        <v>114</v>
      </c>
    </row>
    <row r="1922" spans="1:17" x14ac:dyDescent="0.25">
      <c r="A1922">
        <v>3798195</v>
      </c>
      <c r="B1922" t="s">
        <v>7623</v>
      </c>
      <c r="C1922" t="e">
        <f t="shared" ref="C1922:C1931" si="121">-brOhLyLDdkvo4UjMCAo6Q</f>
        <v>#NAME?</v>
      </c>
      <c r="D1922" t="s">
        <v>7624</v>
      </c>
      <c r="E1922">
        <v>4</v>
      </c>
      <c r="F1922" s="1">
        <v>41104</v>
      </c>
      <c r="G1922" t="s">
        <v>7625</v>
      </c>
      <c r="H1922">
        <v>1</v>
      </c>
      <c r="I1922">
        <v>0</v>
      </c>
      <c r="J1922">
        <v>0</v>
      </c>
      <c r="K1922" t="s">
        <v>7626</v>
      </c>
      <c r="Q1922">
        <v>44</v>
      </c>
    </row>
    <row r="1923" spans="1:17" x14ac:dyDescent="0.25">
      <c r="A1923">
        <v>3798196</v>
      </c>
      <c r="B1923" t="s">
        <v>7627</v>
      </c>
      <c r="C1923" t="e">
        <f t="shared" si="121"/>
        <v>#NAME?</v>
      </c>
      <c r="D1923" t="s">
        <v>7628</v>
      </c>
      <c r="E1923">
        <v>4</v>
      </c>
      <c r="F1923" s="1">
        <v>41424</v>
      </c>
      <c r="G1923" t="s">
        <v>7629</v>
      </c>
      <c r="H1923">
        <v>1</v>
      </c>
      <c r="I1923">
        <v>1</v>
      </c>
      <c r="J1923">
        <v>1</v>
      </c>
      <c r="K1923" t="s">
        <v>7630</v>
      </c>
      <c r="Q1923">
        <v>59</v>
      </c>
    </row>
    <row r="1924" spans="1:17" x14ac:dyDescent="0.25">
      <c r="A1924">
        <v>3798191</v>
      </c>
      <c r="B1924" t="s">
        <v>7631</v>
      </c>
      <c r="C1924" t="e">
        <f t="shared" si="121"/>
        <v>#NAME?</v>
      </c>
      <c r="D1924" t="s">
        <v>7632</v>
      </c>
      <c r="E1924">
        <v>4</v>
      </c>
      <c r="F1924" s="1">
        <v>41427</v>
      </c>
      <c r="G1924" t="s">
        <v>7633</v>
      </c>
      <c r="H1924">
        <v>0</v>
      </c>
      <c r="I1924">
        <v>1</v>
      </c>
      <c r="J1924">
        <v>1</v>
      </c>
      <c r="K1924" t="s">
        <v>7634</v>
      </c>
      <c r="Q1924">
        <v>119</v>
      </c>
    </row>
    <row r="1925" spans="1:17" x14ac:dyDescent="0.25">
      <c r="A1925">
        <v>3798199</v>
      </c>
      <c r="B1925" t="s">
        <v>7635</v>
      </c>
      <c r="C1925" t="e">
        <f t="shared" si="121"/>
        <v>#NAME?</v>
      </c>
      <c r="D1925" t="s">
        <v>7636</v>
      </c>
      <c r="E1925">
        <v>5</v>
      </c>
      <c r="F1925" s="1">
        <v>41447</v>
      </c>
      <c r="G1925" t="s">
        <v>7637</v>
      </c>
      <c r="H1925">
        <v>2</v>
      </c>
      <c r="I1925">
        <v>1</v>
      </c>
      <c r="J1925">
        <v>1</v>
      </c>
      <c r="K1925" t="s">
        <v>7638</v>
      </c>
      <c r="Q1925">
        <v>68</v>
      </c>
    </row>
    <row r="1926" spans="1:17" x14ac:dyDescent="0.25">
      <c r="A1926">
        <v>3798205</v>
      </c>
      <c r="B1926" t="s">
        <v>7639</v>
      </c>
      <c r="C1926" t="e">
        <f t="shared" si="121"/>
        <v>#NAME?</v>
      </c>
      <c r="D1926" t="s">
        <v>7640</v>
      </c>
      <c r="E1926">
        <v>5</v>
      </c>
      <c r="F1926" s="1">
        <v>41889</v>
      </c>
      <c r="G1926" t="s">
        <v>7641</v>
      </c>
      <c r="H1926">
        <v>0</v>
      </c>
      <c r="I1926">
        <v>0</v>
      </c>
      <c r="J1926">
        <v>0</v>
      </c>
      <c r="K1926" t="s">
        <v>7642</v>
      </c>
      <c r="Q1926">
        <v>50</v>
      </c>
    </row>
    <row r="1927" spans="1:17" x14ac:dyDescent="0.25">
      <c r="A1927">
        <v>3798173</v>
      </c>
      <c r="B1927" t="s">
        <v>7643</v>
      </c>
      <c r="C1927" t="e">
        <f t="shared" si="121"/>
        <v>#NAME?</v>
      </c>
      <c r="D1927" t="s">
        <v>7644</v>
      </c>
      <c r="E1927">
        <v>5</v>
      </c>
      <c r="F1927" s="1">
        <v>42217</v>
      </c>
      <c r="G1927" t="s">
        <v>7645</v>
      </c>
      <c r="H1927">
        <v>0</v>
      </c>
      <c r="I1927">
        <v>0</v>
      </c>
      <c r="J1927">
        <v>0</v>
      </c>
      <c r="K1927" t="s">
        <v>7646</v>
      </c>
      <c r="Q1927">
        <v>194</v>
      </c>
    </row>
    <row r="1928" spans="1:17" x14ac:dyDescent="0.25">
      <c r="A1928">
        <v>3798183</v>
      </c>
      <c r="B1928" t="s">
        <v>7647</v>
      </c>
      <c r="C1928" t="e">
        <f t="shared" si="121"/>
        <v>#NAME?</v>
      </c>
      <c r="D1928" t="s">
        <v>7648</v>
      </c>
      <c r="E1928">
        <v>5</v>
      </c>
      <c r="F1928" s="1">
        <v>42218</v>
      </c>
      <c r="G1928" t="s">
        <v>7649</v>
      </c>
      <c r="H1928">
        <v>0</v>
      </c>
      <c r="I1928">
        <v>0</v>
      </c>
      <c r="J1928">
        <v>0</v>
      </c>
      <c r="K1928" t="s">
        <v>7650</v>
      </c>
      <c r="Q1928">
        <v>76</v>
      </c>
    </row>
    <row r="1929" spans="1:17" x14ac:dyDescent="0.25">
      <c r="A1929">
        <v>3798202</v>
      </c>
      <c r="B1929" t="s">
        <v>7651</v>
      </c>
      <c r="C1929" t="e">
        <f t="shared" si="121"/>
        <v>#NAME?</v>
      </c>
      <c r="D1929" t="s">
        <v>7652</v>
      </c>
      <c r="E1929">
        <v>5</v>
      </c>
      <c r="F1929" s="1">
        <v>42787</v>
      </c>
      <c r="G1929" t="s">
        <v>7653</v>
      </c>
      <c r="H1929">
        <v>1</v>
      </c>
      <c r="I1929">
        <v>0</v>
      </c>
      <c r="J1929">
        <v>0</v>
      </c>
      <c r="K1929" t="s">
        <v>7654</v>
      </c>
      <c r="Q1929">
        <v>21</v>
      </c>
    </row>
    <row r="1930" spans="1:17" x14ac:dyDescent="0.25">
      <c r="A1930">
        <v>3798201</v>
      </c>
      <c r="B1930" t="s">
        <v>7655</v>
      </c>
      <c r="C1930" t="e">
        <f t="shared" si="121"/>
        <v>#NAME?</v>
      </c>
      <c r="D1930" t="s">
        <v>7656</v>
      </c>
      <c r="E1930">
        <v>5</v>
      </c>
      <c r="F1930" s="1">
        <v>42835</v>
      </c>
      <c r="G1930" t="s">
        <v>7657</v>
      </c>
      <c r="H1930">
        <v>2</v>
      </c>
      <c r="I1930">
        <v>1</v>
      </c>
      <c r="J1930">
        <v>0</v>
      </c>
      <c r="K1930" t="s">
        <v>7658</v>
      </c>
      <c r="Q1930">
        <v>112</v>
      </c>
    </row>
    <row r="1931" spans="1:17" x14ac:dyDescent="0.25">
      <c r="A1931">
        <v>3798177</v>
      </c>
      <c r="B1931" t="s">
        <v>7659</v>
      </c>
      <c r="C1931" t="e">
        <f t="shared" si="121"/>
        <v>#NAME?</v>
      </c>
      <c r="D1931" t="s">
        <v>7660</v>
      </c>
      <c r="E1931">
        <v>5</v>
      </c>
      <c r="F1931" s="1">
        <v>43160</v>
      </c>
      <c r="G1931" t="s">
        <v>7661</v>
      </c>
      <c r="H1931">
        <v>0</v>
      </c>
      <c r="I1931">
        <v>0</v>
      </c>
      <c r="J1931">
        <v>0</v>
      </c>
      <c r="K1931" t="s">
        <v>7662</v>
      </c>
      <c r="Q1931">
        <v>175</v>
      </c>
    </row>
    <row r="1932" spans="1:17" x14ac:dyDescent="0.25">
      <c r="A1932">
        <v>852919</v>
      </c>
      <c r="B1932" t="s">
        <v>7663</v>
      </c>
      <c r="C1932" t="e">
        <f t="shared" ref="C1932:C1941" si="122">-cH5IqKKfqqgHiRuF-C_XA</f>
        <v>#NAME?</v>
      </c>
      <c r="D1932" t="s">
        <v>7664</v>
      </c>
      <c r="E1932">
        <v>4</v>
      </c>
      <c r="F1932" s="1">
        <v>42233</v>
      </c>
      <c r="G1932" t="s">
        <v>7665</v>
      </c>
      <c r="H1932">
        <v>2</v>
      </c>
      <c r="I1932">
        <v>2</v>
      </c>
      <c r="J1932">
        <v>1</v>
      </c>
      <c r="K1932" t="s">
        <v>7666</v>
      </c>
      <c r="Q1932">
        <v>45</v>
      </c>
    </row>
    <row r="1933" spans="1:17" x14ac:dyDescent="0.25">
      <c r="A1933">
        <v>852940</v>
      </c>
      <c r="B1933" t="s">
        <v>7667</v>
      </c>
      <c r="C1933" t="e">
        <f t="shared" si="122"/>
        <v>#NAME?</v>
      </c>
      <c r="D1933" t="s">
        <v>7668</v>
      </c>
      <c r="E1933">
        <v>5</v>
      </c>
      <c r="F1933" s="1">
        <v>42234</v>
      </c>
      <c r="G1933" t="s">
        <v>7669</v>
      </c>
      <c r="H1933">
        <v>0</v>
      </c>
      <c r="I1933">
        <v>0</v>
      </c>
      <c r="J1933">
        <v>1</v>
      </c>
      <c r="K1933" t="s">
        <v>7670</v>
      </c>
      <c r="Q1933">
        <v>148</v>
      </c>
    </row>
    <row r="1934" spans="1:17" x14ac:dyDescent="0.25">
      <c r="A1934">
        <v>852909</v>
      </c>
      <c r="B1934" t="s">
        <v>7671</v>
      </c>
      <c r="C1934" t="e">
        <f t="shared" si="122"/>
        <v>#NAME?</v>
      </c>
      <c r="D1934" t="s">
        <v>7672</v>
      </c>
      <c r="E1934">
        <v>1</v>
      </c>
      <c r="F1934" s="1">
        <v>42244</v>
      </c>
      <c r="G1934" t="s">
        <v>7673</v>
      </c>
      <c r="H1934">
        <v>9</v>
      </c>
      <c r="I1934">
        <v>0</v>
      </c>
      <c r="J1934">
        <v>0</v>
      </c>
      <c r="K1934" t="s">
        <v>7674</v>
      </c>
      <c r="Q1934">
        <v>265</v>
      </c>
    </row>
    <row r="1935" spans="1:17" x14ac:dyDescent="0.25">
      <c r="A1935">
        <v>852911</v>
      </c>
      <c r="B1935" t="s">
        <v>7675</v>
      </c>
      <c r="C1935" t="e">
        <f t="shared" si="122"/>
        <v>#NAME?</v>
      </c>
      <c r="D1935" t="s">
        <v>7676</v>
      </c>
      <c r="E1935">
        <v>2</v>
      </c>
      <c r="F1935" s="1">
        <v>42310</v>
      </c>
      <c r="G1935" t="s">
        <v>7677</v>
      </c>
      <c r="H1935">
        <v>8</v>
      </c>
      <c r="I1935">
        <v>0</v>
      </c>
      <c r="J1935">
        <v>0</v>
      </c>
      <c r="K1935" t="s">
        <v>7678</v>
      </c>
      <c r="Q1935">
        <v>200</v>
      </c>
    </row>
    <row r="1936" spans="1:17" x14ac:dyDescent="0.25">
      <c r="A1936">
        <v>852921</v>
      </c>
      <c r="B1936" t="s">
        <v>7679</v>
      </c>
      <c r="C1936" t="e">
        <f t="shared" si="122"/>
        <v>#NAME?</v>
      </c>
      <c r="D1936" t="s">
        <v>7680</v>
      </c>
      <c r="E1936">
        <v>5</v>
      </c>
      <c r="F1936" s="1">
        <v>42480</v>
      </c>
      <c r="G1936" t="s">
        <v>7681</v>
      </c>
      <c r="H1936">
        <v>0</v>
      </c>
      <c r="I1936">
        <v>0</v>
      </c>
      <c r="J1936">
        <v>0</v>
      </c>
      <c r="K1936" t="s">
        <v>7682</v>
      </c>
      <c r="Q1936">
        <v>97</v>
      </c>
    </row>
    <row r="1937" spans="1:17" x14ac:dyDescent="0.25">
      <c r="A1937">
        <v>852907</v>
      </c>
      <c r="B1937" t="s">
        <v>7683</v>
      </c>
      <c r="C1937" t="e">
        <f t="shared" si="122"/>
        <v>#NAME?</v>
      </c>
      <c r="D1937" t="s">
        <v>7684</v>
      </c>
      <c r="E1937">
        <v>4</v>
      </c>
      <c r="F1937" s="1">
        <v>42821</v>
      </c>
      <c r="G1937" t="s">
        <v>7685</v>
      </c>
      <c r="H1937">
        <v>1</v>
      </c>
      <c r="I1937">
        <v>0</v>
      </c>
      <c r="J1937">
        <v>0</v>
      </c>
      <c r="K1937" t="s">
        <v>7686</v>
      </c>
      <c r="Q1937">
        <v>181</v>
      </c>
    </row>
    <row r="1938" spans="1:17" x14ac:dyDescent="0.25">
      <c r="A1938">
        <v>852926</v>
      </c>
      <c r="B1938" t="s">
        <v>7687</v>
      </c>
      <c r="C1938" t="e">
        <f t="shared" si="122"/>
        <v>#NAME?</v>
      </c>
      <c r="D1938" t="s">
        <v>7688</v>
      </c>
      <c r="E1938">
        <v>5</v>
      </c>
      <c r="F1938" s="1">
        <v>42887</v>
      </c>
      <c r="G1938" t="s">
        <v>7689</v>
      </c>
      <c r="H1938">
        <v>0</v>
      </c>
      <c r="I1938">
        <v>0</v>
      </c>
      <c r="J1938">
        <v>0</v>
      </c>
      <c r="K1938" t="s">
        <v>7690</v>
      </c>
      <c r="Q1938">
        <v>245</v>
      </c>
    </row>
    <row r="1939" spans="1:17" x14ac:dyDescent="0.25">
      <c r="A1939">
        <v>852927</v>
      </c>
      <c r="B1939" t="s">
        <v>7691</v>
      </c>
      <c r="C1939" t="e">
        <f t="shared" si="122"/>
        <v>#NAME?</v>
      </c>
      <c r="D1939" t="s">
        <v>7692</v>
      </c>
      <c r="E1939">
        <v>1</v>
      </c>
      <c r="F1939" s="1">
        <v>42933</v>
      </c>
      <c r="G1939" t="s">
        <v>7693</v>
      </c>
      <c r="H1939">
        <v>1</v>
      </c>
      <c r="I1939">
        <v>0</v>
      </c>
      <c r="J1939">
        <v>0</v>
      </c>
      <c r="K1939" t="s">
        <v>7694</v>
      </c>
      <c r="Q1939">
        <v>588</v>
      </c>
    </row>
    <row r="1940" spans="1:17" x14ac:dyDescent="0.25">
      <c r="A1940">
        <v>852913</v>
      </c>
      <c r="B1940" t="e">
        <f>-ylVrb88dzo1WScVm4NMrw</f>
        <v>#NAME?</v>
      </c>
      <c r="C1940" t="e">
        <f t="shared" si="122"/>
        <v>#NAME?</v>
      </c>
      <c r="D1940" t="s">
        <v>7695</v>
      </c>
      <c r="E1940">
        <v>3</v>
      </c>
      <c r="F1940" s="1">
        <v>42936</v>
      </c>
      <c r="G1940" t="s">
        <v>7696</v>
      </c>
      <c r="H1940">
        <v>0</v>
      </c>
      <c r="I1940">
        <v>0</v>
      </c>
      <c r="J1940">
        <v>0</v>
      </c>
      <c r="K1940" t="s">
        <v>7697</v>
      </c>
      <c r="Q1940">
        <v>233</v>
      </c>
    </row>
    <row r="1941" spans="1:17" x14ac:dyDescent="0.25">
      <c r="A1941">
        <v>852905</v>
      </c>
      <c r="B1941" t="s">
        <v>7698</v>
      </c>
      <c r="C1941" t="e">
        <f t="shared" si="122"/>
        <v>#NAME?</v>
      </c>
      <c r="D1941" t="s">
        <v>7699</v>
      </c>
      <c r="E1941">
        <v>4</v>
      </c>
      <c r="F1941" s="1">
        <v>42946</v>
      </c>
      <c r="G1941" t="s">
        <v>7700</v>
      </c>
      <c r="H1941">
        <v>0</v>
      </c>
      <c r="I1941">
        <v>0</v>
      </c>
      <c r="J1941">
        <v>0</v>
      </c>
      <c r="K1941" t="s">
        <v>7701</v>
      </c>
      <c r="Q1941">
        <v>43</v>
      </c>
    </row>
    <row r="1942" spans="1:17" x14ac:dyDescent="0.25">
      <c r="A1942">
        <v>1311204</v>
      </c>
      <c r="B1942" t="s">
        <v>7702</v>
      </c>
      <c r="C1942" t="s">
        <v>7703</v>
      </c>
      <c r="D1942" t="s">
        <v>7704</v>
      </c>
      <c r="E1942">
        <v>5</v>
      </c>
      <c r="F1942" s="1">
        <v>39221</v>
      </c>
      <c r="G1942" t="s">
        <v>7705</v>
      </c>
      <c r="H1942">
        <v>2</v>
      </c>
      <c r="I1942">
        <v>0</v>
      </c>
      <c r="J1942">
        <v>0</v>
      </c>
      <c r="K1942" t="s">
        <v>7706</v>
      </c>
      <c r="Q1942">
        <v>82</v>
      </c>
    </row>
    <row r="1943" spans="1:17" x14ac:dyDescent="0.25">
      <c r="A1943">
        <v>1311210</v>
      </c>
      <c r="B1943" t="s">
        <v>7707</v>
      </c>
      <c r="C1943" t="s">
        <v>7703</v>
      </c>
      <c r="D1943" t="s">
        <v>7708</v>
      </c>
      <c r="E1943">
        <v>5</v>
      </c>
      <c r="F1943" s="1">
        <v>39527</v>
      </c>
      <c r="G1943" t="s">
        <v>7709</v>
      </c>
      <c r="H1943">
        <v>2</v>
      </c>
      <c r="I1943">
        <v>1</v>
      </c>
      <c r="J1943">
        <v>1</v>
      </c>
      <c r="K1943" t="s">
        <v>7710</v>
      </c>
      <c r="Q1943">
        <v>71</v>
      </c>
    </row>
    <row r="1944" spans="1:17" x14ac:dyDescent="0.25">
      <c r="A1944">
        <v>1311207</v>
      </c>
      <c r="B1944" t="s">
        <v>7711</v>
      </c>
      <c r="C1944" t="s">
        <v>7703</v>
      </c>
      <c r="D1944" t="s">
        <v>7712</v>
      </c>
      <c r="E1944">
        <v>5</v>
      </c>
      <c r="F1944" s="1">
        <v>39879</v>
      </c>
      <c r="G1944" t="s">
        <v>7713</v>
      </c>
      <c r="H1944">
        <v>1</v>
      </c>
      <c r="I1944">
        <v>0</v>
      </c>
      <c r="J1944">
        <v>0</v>
      </c>
      <c r="K1944" t="s">
        <v>7714</v>
      </c>
      <c r="Q1944">
        <v>81</v>
      </c>
    </row>
    <row r="1945" spans="1:17" x14ac:dyDescent="0.25">
      <c r="A1945">
        <v>1339277</v>
      </c>
      <c r="B1945" t="s">
        <v>7715</v>
      </c>
      <c r="C1945" t="s">
        <v>7703</v>
      </c>
      <c r="D1945" t="s">
        <v>7716</v>
      </c>
      <c r="E1945">
        <v>5</v>
      </c>
      <c r="F1945" s="1">
        <v>39960</v>
      </c>
      <c r="G1945" t="s">
        <v>7717</v>
      </c>
      <c r="H1945">
        <v>3</v>
      </c>
      <c r="I1945">
        <v>0</v>
      </c>
      <c r="J1945">
        <v>1</v>
      </c>
      <c r="K1945" t="s">
        <v>7718</v>
      </c>
      <c r="Q1945">
        <v>41</v>
      </c>
    </row>
    <row r="1946" spans="1:17" x14ac:dyDescent="0.25">
      <c r="A1946">
        <v>1339276</v>
      </c>
      <c r="B1946" t="s">
        <v>7719</v>
      </c>
      <c r="C1946" t="s">
        <v>7703</v>
      </c>
      <c r="D1946" t="s">
        <v>7720</v>
      </c>
      <c r="E1946">
        <v>5</v>
      </c>
      <c r="F1946" s="1">
        <v>39985</v>
      </c>
      <c r="G1946" t="s">
        <v>7721</v>
      </c>
      <c r="H1946">
        <v>3</v>
      </c>
      <c r="I1946">
        <v>1</v>
      </c>
      <c r="J1946">
        <v>4</v>
      </c>
      <c r="K1946" t="s">
        <v>7722</v>
      </c>
      <c r="Q1946">
        <v>111</v>
      </c>
    </row>
    <row r="1947" spans="1:17" x14ac:dyDescent="0.25">
      <c r="A1947">
        <v>1339289</v>
      </c>
      <c r="B1947" t="s">
        <v>7723</v>
      </c>
      <c r="C1947" t="s">
        <v>7703</v>
      </c>
      <c r="D1947" t="s">
        <v>7724</v>
      </c>
      <c r="E1947">
        <v>5</v>
      </c>
      <c r="F1947" s="1">
        <v>40107</v>
      </c>
      <c r="G1947" t="s">
        <v>7725</v>
      </c>
      <c r="H1947">
        <v>2</v>
      </c>
      <c r="I1947">
        <v>0</v>
      </c>
      <c r="J1947">
        <v>0</v>
      </c>
      <c r="K1947" t="s">
        <v>7726</v>
      </c>
      <c r="Q1947">
        <v>50</v>
      </c>
    </row>
    <row r="1948" spans="1:17" x14ac:dyDescent="0.25">
      <c r="A1948">
        <v>1311209</v>
      </c>
      <c r="B1948" t="s">
        <v>7727</v>
      </c>
      <c r="C1948" t="s">
        <v>7703</v>
      </c>
      <c r="D1948" t="s">
        <v>7728</v>
      </c>
      <c r="E1948">
        <v>4</v>
      </c>
      <c r="F1948" s="1">
        <v>40612</v>
      </c>
      <c r="G1948" t="s">
        <v>7729</v>
      </c>
      <c r="H1948">
        <v>2</v>
      </c>
      <c r="I1948">
        <v>0</v>
      </c>
      <c r="J1948">
        <v>0</v>
      </c>
      <c r="K1948" t="s">
        <v>7730</v>
      </c>
      <c r="Q1948">
        <v>211</v>
      </c>
    </row>
    <row r="1949" spans="1:17" x14ac:dyDescent="0.25">
      <c r="A1949">
        <v>1311211</v>
      </c>
      <c r="B1949" t="s">
        <v>7731</v>
      </c>
      <c r="C1949" t="s">
        <v>7703</v>
      </c>
      <c r="D1949" t="s">
        <v>7732</v>
      </c>
      <c r="E1949">
        <v>5</v>
      </c>
      <c r="F1949" s="1">
        <v>40774</v>
      </c>
      <c r="G1949" t="s">
        <v>7733</v>
      </c>
      <c r="H1949">
        <v>2</v>
      </c>
      <c r="I1949">
        <v>0</v>
      </c>
      <c r="J1949">
        <v>1</v>
      </c>
      <c r="K1949" t="s">
        <v>7734</v>
      </c>
      <c r="Q1949">
        <v>74</v>
      </c>
    </row>
    <row r="1950" spans="1:17" x14ac:dyDescent="0.25">
      <c r="A1950">
        <v>1311234</v>
      </c>
      <c r="B1950" t="s">
        <v>7735</v>
      </c>
      <c r="C1950" t="s">
        <v>7703</v>
      </c>
      <c r="D1950" t="s">
        <v>7736</v>
      </c>
      <c r="E1950">
        <v>5</v>
      </c>
      <c r="F1950" s="1">
        <v>40938</v>
      </c>
      <c r="G1950" t="s">
        <v>7737</v>
      </c>
      <c r="H1950">
        <v>0</v>
      </c>
      <c r="I1950">
        <v>0</v>
      </c>
      <c r="J1950">
        <v>0</v>
      </c>
      <c r="K1950" t="s">
        <v>7738</v>
      </c>
      <c r="Q1950">
        <v>36</v>
      </c>
    </row>
    <row r="1951" spans="1:17" x14ac:dyDescent="0.25">
      <c r="A1951">
        <v>1311219</v>
      </c>
      <c r="B1951" t="s">
        <v>7739</v>
      </c>
      <c r="C1951" t="s">
        <v>7703</v>
      </c>
      <c r="D1951" t="s">
        <v>7740</v>
      </c>
      <c r="E1951">
        <v>4</v>
      </c>
      <c r="F1951" s="1">
        <v>41351</v>
      </c>
      <c r="G1951" t="s">
        <v>7741</v>
      </c>
      <c r="H1951">
        <v>0</v>
      </c>
      <c r="I1951">
        <v>0</v>
      </c>
      <c r="J1951">
        <v>0</v>
      </c>
      <c r="K1951" t="s">
        <v>7742</v>
      </c>
      <c r="Q1951">
        <v>230</v>
      </c>
    </row>
    <row r="1952" spans="1:17" x14ac:dyDescent="0.25">
      <c r="A1952">
        <v>1473743</v>
      </c>
      <c r="B1952" t="s">
        <v>7743</v>
      </c>
      <c r="C1952" t="e">
        <f t="shared" ref="C1952:C1961" si="123">-chwR5gKglj38yZka9PU1w</f>
        <v>#NAME?</v>
      </c>
      <c r="D1952" t="s">
        <v>7744</v>
      </c>
      <c r="E1952">
        <v>4</v>
      </c>
      <c r="F1952" s="1">
        <v>39372</v>
      </c>
      <c r="G1952" t="s">
        <v>7745</v>
      </c>
      <c r="H1952">
        <v>4</v>
      </c>
      <c r="I1952">
        <v>0</v>
      </c>
      <c r="J1952">
        <v>2</v>
      </c>
      <c r="K1952" t="s">
        <v>7746</v>
      </c>
      <c r="Q1952">
        <v>278</v>
      </c>
    </row>
    <row r="1953" spans="1:17" x14ac:dyDescent="0.25">
      <c r="A1953">
        <v>1501612</v>
      </c>
      <c r="B1953" t="s">
        <v>7747</v>
      </c>
      <c r="C1953" t="e">
        <f t="shared" si="123"/>
        <v>#NAME?</v>
      </c>
      <c r="D1953" t="s">
        <v>7748</v>
      </c>
      <c r="E1953">
        <v>5</v>
      </c>
      <c r="F1953" s="1">
        <v>39386</v>
      </c>
      <c r="G1953" t="s">
        <v>7749</v>
      </c>
      <c r="H1953">
        <v>0</v>
      </c>
      <c r="I1953">
        <v>0</v>
      </c>
      <c r="J1953">
        <v>0</v>
      </c>
      <c r="K1953" t="s">
        <v>7750</v>
      </c>
      <c r="Q1953">
        <v>67</v>
      </c>
    </row>
    <row r="1954" spans="1:17" x14ac:dyDescent="0.25">
      <c r="A1954">
        <v>1501640</v>
      </c>
      <c r="B1954" t="s">
        <v>7751</v>
      </c>
      <c r="C1954" t="e">
        <f t="shared" si="123"/>
        <v>#NAME?</v>
      </c>
      <c r="D1954" t="s">
        <v>7752</v>
      </c>
      <c r="E1954">
        <v>5</v>
      </c>
      <c r="F1954" s="1">
        <v>39510</v>
      </c>
      <c r="G1954" t="s">
        <v>7753</v>
      </c>
      <c r="H1954">
        <v>3</v>
      </c>
      <c r="I1954">
        <v>2</v>
      </c>
      <c r="J1954">
        <v>4</v>
      </c>
      <c r="K1954" t="s">
        <v>7754</v>
      </c>
      <c r="Q1954">
        <v>103</v>
      </c>
    </row>
    <row r="1955" spans="1:17" x14ac:dyDescent="0.25">
      <c r="A1955">
        <v>1501644</v>
      </c>
      <c r="B1955" t="s">
        <v>7755</v>
      </c>
      <c r="C1955" t="e">
        <f t="shared" si="123"/>
        <v>#NAME?</v>
      </c>
      <c r="D1955" t="s">
        <v>7756</v>
      </c>
      <c r="E1955">
        <v>4</v>
      </c>
      <c r="F1955" s="1">
        <v>39532</v>
      </c>
      <c r="G1955" t="s">
        <v>7757</v>
      </c>
      <c r="H1955">
        <v>4</v>
      </c>
      <c r="I1955">
        <v>0</v>
      </c>
      <c r="J1955">
        <v>1</v>
      </c>
      <c r="K1955" t="s">
        <v>7758</v>
      </c>
      <c r="Q1955">
        <v>301</v>
      </c>
    </row>
    <row r="1956" spans="1:17" x14ac:dyDescent="0.25">
      <c r="A1956">
        <v>1501626</v>
      </c>
      <c r="B1956" t="s">
        <v>7759</v>
      </c>
      <c r="C1956" t="e">
        <f t="shared" si="123"/>
        <v>#NAME?</v>
      </c>
      <c r="D1956" t="s">
        <v>7760</v>
      </c>
      <c r="E1956">
        <v>4</v>
      </c>
      <c r="F1956" s="1">
        <v>39541</v>
      </c>
      <c r="G1956" t="s">
        <v>7761</v>
      </c>
      <c r="H1956">
        <v>5</v>
      </c>
      <c r="I1956">
        <v>1</v>
      </c>
      <c r="J1956">
        <v>3</v>
      </c>
      <c r="K1956" t="s">
        <v>7762</v>
      </c>
      <c r="Q1956">
        <v>320</v>
      </c>
    </row>
    <row r="1957" spans="1:17" x14ac:dyDescent="0.25">
      <c r="A1957">
        <v>1473748</v>
      </c>
      <c r="B1957" t="s">
        <v>7763</v>
      </c>
      <c r="C1957" t="e">
        <f t="shared" si="123"/>
        <v>#NAME?</v>
      </c>
      <c r="D1957" t="s">
        <v>7764</v>
      </c>
      <c r="E1957">
        <v>2</v>
      </c>
      <c r="F1957" s="1">
        <v>39825</v>
      </c>
      <c r="G1957" t="s">
        <v>7765</v>
      </c>
      <c r="H1957">
        <v>6</v>
      </c>
      <c r="I1957">
        <v>2</v>
      </c>
      <c r="J1957">
        <v>2</v>
      </c>
      <c r="K1957" t="s">
        <v>7766</v>
      </c>
      <c r="Q1957">
        <v>244</v>
      </c>
    </row>
    <row r="1958" spans="1:17" x14ac:dyDescent="0.25">
      <c r="A1958">
        <v>1501653</v>
      </c>
      <c r="B1958" t="s">
        <v>7767</v>
      </c>
      <c r="C1958" t="e">
        <f t="shared" si="123"/>
        <v>#NAME?</v>
      </c>
      <c r="D1958" t="s">
        <v>7768</v>
      </c>
      <c r="E1958">
        <v>5</v>
      </c>
      <c r="F1958" s="1">
        <v>39825</v>
      </c>
      <c r="G1958" t="s">
        <v>7769</v>
      </c>
      <c r="H1958">
        <v>2</v>
      </c>
      <c r="I1958">
        <v>0</v>
      </c>
      <c r="J1958">
        <v>1</v>
      </c>
      <c r="K1958" t="s">
        <v>7770</v>
      </c>
      <c r="Q1958">
        <v>105</v>
      </c>
    </row>
    <row r="1959" spans="1:17" x14ac:dyDescent="0.25">
      <c r="A1959">
        <v>1473749</v>
      </c>
      <c r="B1959" t="s">
        <v>7771</v>
      </c>
      <c r="C1959" t="e">
        <f t="shared" si="123"/>
        <v>#NAME?</v>
      </c>
      <c r="D1959" t="s">
        <v>7772</v>
      </c>
      <c r="E1959">
        <v>5</v>
      </c>
      <c r="F1959" s="1">
        <v>39864</v>
      </c>
      <c r="G1959" t="s">
        <v>7773</v>
      </c>
      <c r="H1959">
        <v>4</v>
      </c>
      <c r="I1959">
        <v>1</v>
      </c>
      <c r="J1959">
        <v>2</v>
      </c>
      <c r="K1959" t="s">
        <v>7774</v>
      </c>
      <c r="Q1959">
        <v>140</v>
      </c>
    </row>
    <row r="1960" spans="1:17" x14ac:dyDescent="0.25">
      <c r="A1960">
        <v>1501650</v>
      </c>
      <c r="B1960" t="s">
        <v>7775</v>
      </c>
      <c r="C1960" t="e">
        <f t="shared" si="123"/>
        <v>#NAME?</v>
      </c>
      <c r="D1960" t="s">
        <v>7776</v>
      </c>
      <c r="E1960">
        <v>5</v>
      </c>
      <c r="F1960" s="1">
        <v>40169</v>
      </c>
      <c r="G1960" t="s">
        <v>7777</v>
      </c>
      <c r="H1960">
        <v>4</v>
      </c>
      <c r="I1960">
        <v>0</v>
      </c>
      <c r="J1960">
        <v>3</v>
      </c>
      <c r="K1960" t="s">
        <v>7778</v>
      </c>
      <c r="Q1960">
        <v>89</v>
      </c>
    </row>
    <row r="1961" spans="1:17" x14ac:dyDescent="0.25">
      <c r="A1961">
        <v>1501610</v>
      </c>
      <c r="B1961" t="s">
        <v>7779</v>
      </c>
      <c r="C1961" t="e">
        <f t="shared" si="123"/>
        <v>#NAME?</v>
      </c>
      <c r="D1961" t="s">
        <v>7780</v>
      </c>
      <c r="E1961">
        <v>2</v>
      </c>
      <c r="F1961" s="1">
        <v>40259</v>
      </c>
      <c r="G1961" t="s">
        <v>7781</v>
      </c>
      <c r="H1961">
        <v>5</v>
      </c>
      <c r="I1961">
        <v>2</v>
      </c>
      <c r="J1961">
        <v>3</v>
      </c>
      <c r="K1961" t="s">
        <v>7782</v>
      </c>
      <c r="Q1961">
        <v>111</v>
      </c>
    </row>
    <row r="1962" spans="1:17" x14ac:dyDescent="0.25">
      <c r="A1962">
        <v>3107016</v>
      </c>
      <c r="B1962" t="s">
        <v>7783</v>
      </c>
      <c r="C1962" t="e">
        <f t="shared" ref="C1962:C1971" si="124">-d2daWmftYumOaYpbD5D8Q</f>
        <v>#NAME?</v>
      </c>
      <c r="D1962" t="s">
        <v>7784</v>
      </c>
      <c r="E1962">
        <v>3</v>
      </c>
      <c r="F1962" s="1">
        <v>41120</v>
      </c>
      <c r="G1962" t="s">
        <v>7785</v>
      </c>
      <c r="H1962">
        <v>0</v>
      </c>
      <c r="I1962">
        <v>0</v>
      </c>
      <c r="J1962">
        <v>0</v>
      </c>
      <c r="K1962" t="s">
        <v>7786</v>
      </c>
      <c r="Q1962">
        <v>49</v>
      </c>
    </row>
    <row r="1963" spans="1:17" x14ac:dyDescent="0.25">
      <c r="A1963">
        <v>3106997</v>
      </c>
      <c r="B1963" t="s">
        <v>7787</v>
      </c>
      <c r="C1963" t="e">
        <f t="shared" si="124"/>
        <v>#NAME?</v>
      </c>
      <c r="D1963" t="s">
        <v>7788</v>
      </c>
      <c r="E1963">
        <v>4</v>
      </c>
      <c r="F1963" s="1">
        <v>41175</v>
      </c>
      <c r="G1963" t="s">
        <v>7789</v>
      </c>
      <c r="H1963">
        <v>0</v>
      </c>
      <c r="I1963">
        <v>0</v>
      </c>
      <c r="J1963">
        <v>0</v>
      </c>
      <c r="K1963" t="s">
        <v>7790</v>
      </c>
      <c r="Q1963">
        <v>32</v>
      </c>
    </row>
    <row r="1964" spans="1:17" x14ac:dyDescent="0.25">
      <c r="A1964">
        <v>3107058</v>
      </c>
      <c r="B1964" t="s">
        <v>7791</v>
      </c>
      <c r="C1964" t="e">
        <f t="shared" si="124"/>
        <v>#NAME?</v>
      </c>
      <c r="D1964" t="s">
        <v>7792</v>
      </c>
      <c r="E1964">
        <v>4</v>
      </c>
      <c r="F1964" s="1">
        <v>41287</v>
      </c>
      <c r="G1964" t="s">
        <v>7793</v>
      </c>
      <c r="H1964">
        <v>0</v>
      </c>
      <c r="I1964">
        <v>0</v>
      </c>
      <c r="J1964">
        <v>0</v>
      </c>
      <c r="K1964" t="s">
        <v>7794</v>
      </c>
      <c r="Q1964">
        <v>58</v>
      </c>
    </row>
    <row r="1965" spans="1:17" x14ac:dyDescent="0.25">
      <c r="A1965">
        <v>3107085</v>
      </c>
      <c r="B1965" t="s">
        <v>7795</v>
      </c>
      <c r="C1965" t="e">
        <f t="shared" si="124"/>
        <v>#NAME?</v>
      </c>
      <c r="D1965" t="s">
        <v>7796</v>
      </c>
      <c r="E1965">
        <v>4</v>
      </c>
      <c r="F1965" s="1">
        <v>41310</v>
      </c>
      <c r="G1965" t="s">
        <v>7797</v>
      </c>
      <c r="H1965">
        <v>1</v>
      </c>
      <c r="I1965">
        <v>0</v>
      </c>
      <c r="J1965">
        <v>0</v>
      </c>
      <c r="K1965" t="s">
        <v>7798</v>
      </c>
      <c r="Q1965">
        <v>35</v>
      </c>
    </row>
    <row r="1966" spans="1:17" x14ac:dyDescent="0.25">
      <c r="A1966">
        <v>3106629</v>
      </c>
      <c r="B1966" t="s">
        <v>7799</v>
      </c>
      <c r="C1966" t="e">
        <f t="shared" si="124"/>
        <v>#NAME?</v>
      </c>
      <c r="D1966" t="s">
        <v>7800</v>
      </c>
      <c r="E1966">
        <v>3</v>
      </c>
      <c r="F1966" s="1">
        <v>41366</v>
      </c>
      <c r="G1966" t="s">
        <v>7801</v>
      </c>
      <c r="H1966">
        <v>1</v>
      </c>
      <c r="I1966">
        <v>0</v>
      </c>
      <c r="J1966">
        <v>0</v>
      </c>
      <c r="K1966" t="s">
        <v>7802</v>
      </c>
      <c r="Q1966">
        <v>100</v>
      </c>
    </row>
    <row r="1967" spans="1:17" x14ac:dyDescent="0.25">
      <c r="A1967">
        <v>3107080</v>
      </c>
      <c r="B1967" t="s">
        <v>7803</v>
      </c>
      <c r="C1967" t="e">
        <f t="shared" si="124"/>
        <v>#NAME?</v>
      </c>
      <c r="D1967" t="s">
        <v>7804</v>
      </c>
      <c r="E1967">
        <v>4</v>
      </c>
      <c r="F1967" s="1">
        <v>41506</v>
      </c>
      <c r="G1967" t="s">
        <v>7805</v>
      </c>
      <c r="H1967">
        <v>0</v>
      </c>
      <c r="I1967">
        <v>1</v>
      </c>
      <c r="J1967">
        <v>0</v>
      </c>
      <c r="K1967" t="s">
        <v>7806</v>
      </c>
      <c r="Q1967">
        <v>41</v>
      </c>
    </row>
    <row r="1968" spans="1:17" x14ac:dyDescent="0.25">
      <c r="A1968">
        <v>3107043</v>
      </c>
      <c r="B1968" t="s">
        <v>7807</v>
      </c>
      <c r="C1968" t="e">
        <f t="shared" si="124"/>
        <v>#NAME?</v>
      </c>
      <c r="D1968" t="s">
        <v>7808</v>
      </c>
      <c r="E1968">
        <v>2</v>
      </c>
      <c r="F1968" s="1">
        <v>42092</v>
      </c>
      <c r="G1968" t="s">
        <v>7809</v>
      </c>
      <c r="H1968">
        <v>0</v>
      </c>
      <c r="I1968">
        <v>0</v>
      </c>
      <c r="J1968">
        <v>0</v>
      </c>
      <c r="K1968" t="s">
        <v>7810</v>
      </c>
      <c r="Q1968">
        <v>49</v>
      </c>
    </row>
    <row r="1969" spans="1:17" x14ac:dyDescent="0.25">
      <c r="A1969">
        <v>3107039</v>
      </c>
      <c r="B1969" t="s">
        <v>7811</v>
      </c>
      <c r="C1969" t="e">
        <f t="shared" si="124"/>
        <v>#NAME?</v>
      </c>
      <c r="D1969" t="s">
        <v>7812</v>
      </c>
      <c r="E1969">
        <v>2</v>
      </c>
      <c r="F1969" s="1">
        <v>42223</v>
      </c>
      <c r="G1969" t="s">
        <v>7813</v>
      </c>
      <c r="H1969">
        <v>0</v>
      </c>
      <c r="I1969">
        <v>0</v>
      </c>
      <c r="J1969">
        <v>0</v>
      </c>
      <c r="K1969" t="s">
        <v>7814</v>
      </c>
      <c r="Q1969">
        <v>117</v>
      </c>
    </row>
    <row r="1970" spans="1:17" x14ac:dyDescent="0.25">
      <c r="A1970">
        <v>3107113</v>
      </c>
      <c r="B1970" t="s">
        <v>7815</v>
      </c>
      <c r="C1970" t="e">
        <f t="shared" si="124"/>
        <v>#NAME?</v>
      </c>
      <c r="D1970" t="s">
        <v>7816</v>
      </c>
      <c r="E1970">
        <v>2</v>
      </c>
      <c r="F1970" s="1">
        <v>42396</v>
      </c>
      <c r="G1970" t="s">
        <v>7817</v>
      </c>
      <c r="H1970">
        <v>2</v>
      </c>
      <c r="I1970">
        <v>0</v>
      </c>
      <c r="J1970">
        <v>0</v>
      </c>
      <c r="K1970" t="s">
        <v>7818</v>
      </c>
      <c r="Q1970">
        <v>112</v>
      </c>
    </row>
    <row r="1971" spans="1:17" x14ac:dyDescent="0.25">
      <c r="A1971">
        <v>3107000</v>
      </c>
      <c r="B1971" t="s">
        <v>7819</v>
      </c>
      <c r="C1971" t="e">
        <f t="shared" si="124"/>
        <v>#NAME?</v>
      </c>
      <c r="D1971" t="s">
        <v>7820</v>
      </c>
      <c r="E1971">
        <v>4</v>
      </c>
      <c r="F1971" s="1">
        <v>42743</v>
      </c>
      <c r="G1971" t="s">
        <v>7821</v>
      </c>
      <c r="H1971">
        <v>0</v>
      </c>
      <c r="I1971">
        <v>0</v>
      </c>
      <c r="J1971">
        <v>0</v>
      </c>
      <c r="K1971" t="s">
        <v>7822</v>
      </c>
      <c r="Q1971">
        <v>119</v>
      </c>
    </row>
    <row r="1972" spans="1:17" x14ac:dyDescent="0.25">
      <c r="A1972">
        <v>3594304</v>
      </c>
      <c r="B1972" t="s">
        <v>7823</v>
      </c>
      <c r="C1972" t="e">
        <f t="shared" ref="C1972:C1981" si="125">-d78vV86WnU2uWac1fEntA</f>
        <v>#NAME?</v>
      </c>
      <c r="D1972" t="s">
        <v>7824</v>
      </c>
      <c r="E1972">
        <v>5</v>
      </c>
      <c r="F1972" s="1">
        <v>41765</v>
      </c>
      <c r="G1972" t="s">
        <v>7825</v>
      </c>
      <c r="H1972">
        <v>1</v>
      </c>
      <c r="I1972">
        <v>0</v>
      </c>
      <c r="J1972">
        <v>0</v>
      </c>
      <c r="K1972" t="s">
        <v>7826</v>
      </c>
      <c r="Q1972">
        <v>58</v>
      </c>
    </row>
    <row r="1973" spans="1:17" x14ac:dyDescent="0.25">
      <c r="A1973">
        <v>3594201</v>
      </c>
      <c r="B1973" t="s">
        <v>7827</v>
      </c>
      <c r="C1973" t="e">
        <f t="shared" si="125"/>
        <v>#NAME?</v>
      </c>
      <c r="D1973" t="s">
        <v>7828</v>
      </c>
      <c r="E1973">
        <v>5</v>
      </c>
      <c r="F1973" s="1">
        <v>42501</v>
      </c>
      <c r="G1973" t="s">
        <v>7829</v>
      </c>
      <c r="H1973">
        <v>0</v>
      </c>
      <c r="I1973">
        <v>0</v>
      </c>
      <c r="J1973">
        <v>0</v>
      </c>
      <c r="K1973" t="s">
        <v>7830</v>
      </c>
      <c r="Q1973">
        <v>21</v>
      </c>
    </row>
    <row r="1974" spans="1:17" x14ac:dyDescent="0.25">
      <c r="A1974">
        <v>3594248</v>
      </c>
      <c r="B1974" t="s">
        <v>7831</v>
      </c>
      <c r="C1974" t="e">
        <f t="shared" si="125"/>
        <v>#NAME?</v>
      </c>
      <c r="D1974" t="s">
        <v>7832</v>
      </c>
      <c r="E1974">
        <v>5</v>
      </c>
      <c r="F1974" s="1">
        <v>42705</v>
      </c>
      <c r="G1974" t="s">
        <v>7833</v>
      </c>
      <c r="H1974">
        <v>6</v>
      </c>
      <c r="I1974">
        <v>2</v>
      </c>
      <c r="J1974">
        <v>1</v>
      </c>
      <c r="K1974" t="s">
        <v>7834</v>
      </c>
      <c r="Q1974">
        <v>39</v>
      </c>
    </row>
    <row r="1975" spans="1:17" x14ac:dyDescent="0.25">
      <c r="A1975">
        <v>3594281</v>
      </c>
      <c r="B1975" t="s">
        <v>7835</v>
      </c>
      <c r="C1975" t="e">
        <f t="shared" si="125"/>
        <v>#NAME?</v>
      </c>
      <c r="D1975" t="s">
        <v>7836</v>
      </c>
      <c r="E1975">
        <v>5</v>
      </c>
      <c r="F1975" s="1">
        <v>42935</v>
      </c>
      <c r="G1975" t="s">
        <v>7837</v>
      </c>
      <c r="H1975">
        <v>0</v>
      </c>
      <c r="I1975">
        <v>0</v>
      </c>
      <c r="J1975">
        <v>0</v>
      </c>
      <c r="K1975" t="s">
        <v>7838</v>
      </c>
      <c r="Q1975">
        <v>67</v>
      </c>
    </row>
    <row r="1976" spans="1:17" x14ac:dyDescent="0.25">
      <c r="A1976">
        <v>3594254</v>
      </c>
      <c r="B1976" t="s">
        <v>7839</v>
      </c>
      <c r="C1976" t="e">
        <f t="shared" si="125"/>
        <v>#NAME?</v>
      </c>
      <c r="D1976" t="s">
        <v>7840</v>
      </c>
      <c r="E1976">
        <v>5</v>
      </c>
      <c r="F1976" s="1">
        <v>42962</v>
      </c>
      <c r="G1976" t="s">
        <v>7841</v>
      </c>
      <c r="H1976">
        <v>1</v>
      </c>
      <c r="I1976">
        <v>0</v>
      </c>
      <c r="J1976">
        <v>1</v>
      </c>
      <c r="K1976" t="s">
        <v>7842</v>
      </c>
      <c r="Q1976">
        <v>42</v>
      </c>
    </row>
    <row r="1977" spans="1:17" x14ac:dyDescent="0.25">
      <c r="A1977">
        <v>3594188</v>
      </c>
      <c r="B1977" t="s">
        <v>7843</v>
      </c>
      <c r="C1977" t="e">
        <f t="shared" si="125"/>
        <v>#NAME?</v>
      </c>
      <c r="D1977" t="s">
        <v>5569</v>
      </c>
      <c r="E1977">
        <v>5</v>
      </c>
      <c r="F1977" s="1">
        <v>43074</v>
      </c>
      <c r="G1977" t="s">
        <v>7844</v>
      </c>
      <c r="H1977">
        <v>1</v>
      </c>
      <c r="I1977">
        <v>0</v>
      </c>
      <c r="J1977">
        <v>1</v>
      </c>
      <c r="K1977" t="s">
        <v>7845</v>
      </c>
      <c r="Q1977">
        <v>70</v>
      </c>
    </row>
    <row r="1978" spans="1:17" x14ac:dyDescent="0.25">
      <c r="A1978">
        <v>3594247</v>
      </c>
      <c r="B1978" t="s">
        <v>7846</v>
      </c>
      <c r="C1978" t="e">
        <f t="shared" si="125"/>
        <v>#NAME?</v>
      </c>
      <c r="D1978" t="s">
        <v>7847</v>
      </c>
      <c r="E1978">
        <v>5</v>
      </c>
      <c r="F1978" s="1">
        <v>43102</v>
      </c>
      <c r="G1978" t="s">
        <v>7848</v>
      </c>
      <c r="H1978">
        <v>4</v>
      </c>
      <c r="I1978">
        <v>1</v>
      </c>
      <c r="J1978">
        <v>5</v>
      </c>
      <c r="K1978" t="s">
        <v>7849</v>
      </c>
      <c r="Q1978">
        <v>63</v>
      </c>
    </row>
    <row r="1979" spans="1:17" x14ac:dyDescent="0.25">
      <c r="A1979">
        <v>3594251</v>
      </c>
      <c r="B1979" t="s">
        <v>7850</v>
      </c>
      <c r="C1979" t="e">
        <f t="shared" si="125"/>
        <v>#NAME?</v>
      </c>
      <c r="D1979" t="s">
        <v>7851</v>
      </c>
      <c r="E1979">
        <v>5</v>
      </c>
      <c r="F1979" s="1">
        <v>43197</v>
      </c>
      <c r="G1979" t="s">
        <v>7852</v>
      </c>
      <c r="H1979">
        <v>1</v>
      </c>
      <c r="I1979">
        <v>0</v>
      </c>
      <c r="J1979">
        <v>2</v>
      </c>
      <c r="K1979" t="s">
        <v>7853</v>
      </c>
      <c r="Q1979">
        <v>101</v>
      </c>
    </row>
    <row r="1980" spans="1:17" x14ac:dyDescent="0.25">
      <c r="A1980">
        <v>3594291</v>
      </c>
      <c r="B1980" t="s">
        <v>7854</v>
      </c>
      <c r="C1980" t="e">
        <f t="shared" si="125"/>
        <v>#NAME?</v>
      </c>
      <c r="D1980" t="s">
        <v>7855</v>
      </c>
      <c r="E1980">
        <v>5</v>
      </c>
      <c r="F1980" s="1">
        <v>43235</v>
      </c>
      <c r="G1980" t="s">
        <v>7856</v>
      </c>
      <c r="H1980">
        <v>3</v>
      </c>
      <c r="I1980">
        <v>0</v>
      </c>
      <c r="J1980">
        <v>5</v>
      </c>
      <c r="K1980" t="s">
        <v>7857</v>
      </c>
      <c r="Q1980">
        <v>67</v>
      </c>
    </row>
    <row r="1981" spans="1:17" x14ac:dyDescent="0.25">
      <c r="A1981">
        <v>3594324</v>
      </c>
      <c r="B1981" t="s">
        <v>7858</v>
      </c>
      <c r="C1981" t="e">
        <f t="shared" si="125"/>
        <v>#NAME?</v>
      </c>
      <c r="D1981" t="s">
        <v>7859</v>
      </c>
      <c r="E1981">
        <v>3</v>
      </c>
      <c r="F1981" s="1">
        <v>43243</v>
      </c>
      <c r="G1981" t="s">
        <v>7860</v>
      </c>
      <c r="H1981">
        <v>2</v>
      </c>
      <c r="I1981">
        <v>0</v>
      </c>
      <c r="J1981">
        <v>1</v>
      </c>
      <c r="K1981" t="s">
        <v>7861</v>
      </c>
      <c r="Q1981">
        <v>104</v>
      </c>
    </row>
    <row r="1982" spans="1:17" x14ac:dyDescent="0.25">
      <c r="A1982">
        <v>1457708</v>
      </c>
      <c r="B1982" t="s">
        <v>7862</v>
      </c>
      <c r="C1982" t="e">
        <f t="shared" ref="C1982:C1991" si="126">-dDBNkNgZYyHagrYW60wxg</f>
        <v>#NAME?</v>
      </c>
      <c r="D1982" t="s">
        <v>7863</v>
      </c>
      <c r="E1982">
        <v>1</v>
      </c>
      <c r="F1982" s="1">
        <v>41958</v>
      </c>
      <c r="G1982" t="s">
        <v>7864</v>
      </c>
      <c r="H1982">
        <v>5</v>
      </c>
      <c r="I1982">
        <v>2</v>
      </c>
      <c r="J1982">
        <v>2</v>
      </c>
      <c r="K1982" t="s">
        <v>7865</v>
      </c>
      <c r="Q1982">
        <v>167</v>
      </c>
    </row>
    <row r="1983" spans="1:17" x14ac:dyDescent="0.25">
      <c r="A1983">
        <v>1457727</v>
      </c>
      <c r="B1983" t="s">
        <v>7866</v>
      </c>
      <c r="C1983" t="e">
        <f t="shared" si="126"/>
        <v>#NAME?</v>
      </c>
      <c r="D1983" t="s">
        <v>7867</v>
      </c>
      <c r="E1983">
        <v>5</v>
      </c>
      <c r="F1983" s="1">
        <v>41993</v>
      </c>
      <c r="G1983" t="s">
        <v>7868</v>
      </c>
      <c r="H1983">
        <v>0</v>
      </c>
      <c r="I1983">
        <v>0</v>
      </c>
      <c r="J1983">
        <v>0</v>
      </c>
      <c r="K1983" t="s">
        <v>7869</v>
      </c>
      <c r="Q1983">
        <v>112</v>
      </c>
    </row>
    <row r="1984" spans="1:17" x14ac:dyDescent="0.25">
      <c r="A1984">
        <v>1486037</v>
      </c>
      <c r="B1984" t="s">
        <v>7870</v>
      </c>
      <c r="C1984" t="e">
        <f t="shared" si="126"/>
        <v>#NAME?</v>
      </c>
      <c r="D1984" t="s">
        <v>7871</v>
      </c>
      <c r="E1984">
        <v>4</v>
      </c>
      <c r="F1984" s="1">
        <v>42164</v>
      </c>
      <c r="G1984" t="s">
        <v>7872</v>
      </c>
      <c r="H1984">
        <v>1</v>
      </c>
      <c r="I1984">
        <v>1</v>
      </c>
      <c r="J1984">
        <v>1</v>
      </c>
      <c r="K1984" t="s">
        <v>7873</v>
      </c>
      <c r="Q1984">
        <v>62</v>
      </c>
    </row>
    <row r="1985" spans="1:17" x14ac:dyDescent="0.25">
      <c r="A1985">
        <v>1457729</v>
      </c>
      <c r="B1985" t="s">
        <v>7874</v>
      </c>
      <c r="C1985" t="e">
        <f t="shared" si="126"/>
        <v>#NAME?</v>
      </c>
      <c r="D1985" t="s">
        <v>7875</v>
      </c>
      <c r="E1985">
        <v>5</v>
      </c>
      <c r="F1985" s="1">
        <v>42191</v>
      </c>
      <c r="G1985" t="s">
        <v>7876</v>
      </c>
      <c r="H1985">
        <v>1</v>
      </c>
      <c r="I1985">
        <v>0</v>
      </c>
      <c r="J1985">
        <v>0</v>
      </c>
      <c r="K1985" t="s">
        <v>7877</v>
      </c>
      <c r="Q1985">
        <v>85</v>
      </c>
    </row>
    <row r="1986" spans="1:17" x14ac:dyDescent="0.25">
      <c r="A1986">
        <v>1457707</v>
      </c>
      <c r="B1986" t="s">
        <v>7878</v>
      </c>
      <c r="C1986" t="e">
        <f t="shared" si="126"/>
        <v>#NAME?</v>
      </c>
      <c r="D1986" t="s">
        <v>7879</v>
      </c>
      <c r="E1986">
        <v>5</v>
      </c>
      <c r="F1986" s="1">
        <v>42210</v>
      </c>
      <c r="G1986" t="s">
        <v>7880</v>
      </c>
      <c r="H1986">
        <v>1</v>
      </c>
      <c r="I1986">
        <v>1</v>
      </c>
      <c r="J1986">
        <v>0</v>
      </c>
      <c r="K1986" t="s">
        <v>7881</v>
      </c>
      <c r="Q1986">
        <v>85</v>
      </c>
    </row>
    <row r="1987" spans="1:17" x14ac:dyDescent="0.25">
      <c r="A1987">
        <v>1486043</v>
      </c>
      <c r="B1987" t="s">
        <v>7882</v>
      </c>
      <c r="C1987" t="e">
        <f t="shared" si="126"/>
        <v>#NAME?</v>
      </c>
      <c r="D1987" t="s">
        <v>7883</v>
      </c>
      <c r="E1987">
        <v>3</v>
      </c>
      <c r="F1987" s="1">
        <v>42321</v>
      </c>
      <c r="G1987" t="s">
        <v>7884</v>
      </c>
      <c r="H1987">
        <v>3</v>
      </c>
      <c r="I1987">
        <v>1</v>
      </c>
      <c r="J1987">
        <v>2</v>
      </c>
      <c r="K1987" t="s">
        <v>7885</v>
      </c>
      <c r="Q1987">
        <v>104</v>
      </c>
    </row>
    <row r="1988" spans="1:17" x14ac:dyDescent="0.25">
      <c r="A1988">
        <v>1457705</v>
      </c>
      <c r="B1988" t="s">
        <v>7886</v>
      </c>
      <c r="C1988" t="e">
        <f t="shared" si="126"/>
        <v>#NAME?</v>
      </c>
      <c r="D1988" t="s">
        <v>4873</v>
      </c>
      <c r="E1988">
        <v>5</v>
      </c>
      <c r="F1988" s="1">
        <v>42386</v>
      </c>
      <c r="G1988" t="s">
        <v>7887</v>
      </c>
      <c r="H1988">
        <v>1</v>
      </c>
      <c r="I1988">
        <v>0</v>
      </c>
      <c r="J1988">
        <v>0</v>
      </c>
      <c r="K1988" t="s">
        <v>7888</v>
      </c>
      <c r="Q1988">
        <v>64</v>
      </c>
    </row>
    <row r="1989" spans="1:17" x14ac:dyDescent="0.25">
      <c r="A1989">
        <v>1457712</v>
      </c>
      <c r="B1989" t="s">
        <v>7889</v>
      </c>
      <c r="C1989" t="e">
        <f t="shared" si="126"/>
        <v>#NAME?</v>
      </c>
      <c r="D1989" t="s">
        <v>7890</v>
      </c>
      <c r="E1989">
        <v>5</v>
      </c>
      <c r="F1989" s="1">
        <v>42393</v>
      </c>
      <c r="G1989" t="s">
        <v>7891</v>
      </c>
      <c r="H1989">
        <v>0</v>
      </c>
      <c r="I1989">
        <v>0</v>
      </c>
      <c r="J1989">
        <v>0</v>
      </c>
      <c r="K1989" t="s">
        <v>7892</v>
      </c>
      <c r="Q1989">
        <v>92</v>
      </c>
    </row>
    <row r="1990" spans="1:17" x14ac:dyDescent="0.25">
      <c r="A1990">
        <v>1457718</v>
      </c>
      <c r="B1990" t="s">
        <v>7893</v>
      </c>
      <c r="C1990" t="e">
        <f t="shared" si="126"/>
        <v>#NAME?</v>
      </c>
      <c r="D1990" t="s">
        <v>7894</v>
      </c>
      <c r="E1990">
        <v>1</v>
      </c>
      <c r="F1990" s="1">
        <v>42662</v>
      </c>
      <c r="G1990" t="s">
        <v>7895</v>
      </c>
      <c r="H1990">
        <v>2</v>
      </c>
      <c r="I1990">
        <v>1</v>
      </c>
      <c r="J1990">
        <v>0</v>
      </c>
      <c r="K1990" t="s">
        <v>7896</v>
      </c>
      <c r="Q1990">
        <v>109</v>
      </c>
    </row>
    <row r="1991" spans="1:17" x14ac:dyDescent="0.25">
      <c r="A1991">
        <v>1457710</v>
      </c>
      <c r="B1991" t="s">
        <v>7897</v>
      </c>
      <c r="C1991" t="e">
        <f t="shared" si="126"/>
        <v>#NAME?</v>
      </c>
      <c r="D1991" t="s">
        <v>7898</v>
      </c>
      <c r="E1991">
        <v>5</v>
      </c>
      <c r="F1991" s="1">
        <v>42803</v>
      </c>
      <c r="G1991" t="s">
        <v>7899</v>
      </c>
      <c r="H1991">
        <v>1</v>
      </c>
      <c r="I1991">
        <v>0</v>
      </c>
      <c r="J1991">
        <v>1</v>
      </c>
      <c r="K1991" t="s">
        <v>7900</v>
      </c>
      <c r="Q1991">
        <v>99</v>
      </c>
    </row>
    <row r="1992" spans="1:17" x14ac:dyDescent="0.25">
      <c r="A1992">
        <v>3962412</v>
      </c>
      <c r="B1992" t="s">
        <v>7901</v>
      </c>
      <c r="C1992" t="e">
        <f t="shared" ref="C1992:C2001" si="127">-dD_tHYED7fkqGN7are_TA</f>
        <v>#NAME?</v>
      </c>
      <c r="D1992" t="s">
        <v>7902</v>
      </c>
      <c r="E1992">
        <v>5</v>
      </c>
      <c r="F1992" s="1">
        <v>41995</v>
      </c>
      <c r="G1992" t="s">
        <v>7903</v>
      </c>
      <c r="H1992">
        <v>0</v>
      </c>
      <c r="I1992">
        <v>0</v>
      </c>
      <c r="J1992">
        <v>0</v>
      </c>
      <c r="K1992" t="s">
        <v>7904</v>
      </c>
      <c r="Q1992">
        <v>53</v>
      </c>
    </row>
    <row r="1993" spans="1:17" x14ac:dyDescent="0.25">
      <c r="A1993">
        <v>3962403</v>
      </c>
      <c r="B1993" t="s">
        <v>7905</v>
      </c>
      <c r="C1993" t="e">
        <f t="shared" si="127"/>
        <v>#NAME?</v>
      </c>
      <c r="D1993" t="s">
        <v>7906</v>
      </c>
      <c r="E1993">
        <v>2</v>
      </c>
      <c r="F1993" s="1">
        <v>41995</v>
      </c>
      <c r="G1993" t="s">
        <v>7907</v>
      </c>
      <c r="H1993">
        <v>1</v>
      </c>
      <c r="I1993">
        <v>0</v>
      </c>
      <c r="J1993">
        <v>0</v>
      </c>
      <c r="K1993" t="s">
        <v>7908</v>
      </c>
      <c r="Q1993">
        <v>185</v>
      </c>
    </row>
    <row r="1994" spans="1:17" x14ac:dyDescent="0.25">
      <c r="A1994">
        <v>3962410</v>
      </c>
      <c r="B1994" t="s">
        <v>7909</v>
      </c>
      <c r="C1994" t="e">
        <f t="shared" si="127"/>
        <v>#NAME?</v>
      </c>
      <c r="D1994" t="s">
        <v>7910</v>
      </c>
      <c r="E1994">
        <v>4</v>
      </c>
      <c r="F1994" s="1">
        <v>42023</v>
      </c>
      <c r="G1994" t="s">
        <v>7911</v>
      </c>
      <c r="H1994">
        <v>1</v>
      </c>
      <c r="I1994">
        <v>0</v>
      </c>
      <c r="J1994">
        <v>0</v>
      </c>
      <c r="K1994" t="s">
        <v>7912</v>
      </c>
      <c r="Q1994">
        <v>27</v>
      </c>
    </row>
    <row r="1995" spans="1:17" x14ac:dyDescent="0.25">
      <c r="A1995">
        <v>3962417</v>
      </c>
      <c r="B1995" t="s">
        <v>7913</v>
      </c>
      <c r="C1995" t="e">
        <f t="shared" si="127"/>
        <v>#NAME?</v>
      </c>
      <c r="D1995" t="s">
        <v>7914</v>
      </c>
      <c r="E1995">
        <v>2</v>
      </c>
      <c r="F1995" s="1">
        <v>42196</v>
      </c>
      <c r="G1995" t="s">
        <v>7915</v>
      </c>
      <c r="H1995">
        <v>4</v>
      </c>
      <c r="I1995">
        <v>0</v>
      </c>
      <c r="J1995">
        <v>0</v>
      </c>
      <c r="K1995" t="s">
        <v>7916</v>
      </c>
      <c r="Q1995">
        <v>481</v>
      </c>
    </row>
    <row r="1996" spans="1:17" x14ac:dyDescent="0.25">
      <c r="A1996">
        <v>3962381</v>
      </c>
      <c r="B1996" t="s">
        <v>7917</v>
      </c>
      <c r="C1996" t="e">
        <f t="shared" si="127"/>
        <v>#NAME?</v>
      </c>
      <c r="D1996" t="s">
        <v>7918</v>
      </c>
      <c r="E1996">
        <v>4</v>
      </c>
      <c r="F1996" s="1">
        <v>42282</v>
      </c>
      <c r="G1996" t="s">
        <v>7919</v>
      </c>
      <c r="H1996">
        <v>0</v>
      </c>
      <c r="I1996">
        <v>0</v>
      </c>
      <c r="J1996">
        <v>0</v>
      </c>
      <c r="K1996" t="s">
        <v>7920</v>
      </c>
      <c r="Q1996">
        <v>149</v>
      </c>
    </row>
    <row r="1997" spans="1:17" x14ac:dyDescent="0.25">
      <c r="A1997">
        <v>3962390</v>
      </c>
      <c r="B1997" t="s">
        <v>7921</v>
      </c>
      <c r="C1997" t="e">
        <f t="shared" si="127"/>
        <v>#NAME?</v>
      </c>
      <c r="D1997" t="s">
        <v>7922</v>
      </c>
      <c r="E1997">
        <v>5</v>
      </c>
      <c r="F1997" s="1">
        <v>42511</v>
      </c>
      <c r="G1997" t="s">
        <v>7923</v>
      </c>
      <c r="H1997">
        <v>2</v>
      </c>
      <c r="I1997">
        <v>0</v>
      </c>
      <c r="J1997">
        <v>0</v>
      </c>
      <c r="K1997" t="s">
        <v>7924</v>
      </c>
      <c r="Q1997">
        <v>72</v>
      </c>
    </row>
    <row r="1998" spans="1:17" x14ac:dyDescent="0.25">
      <c r="A1998">
        <v>3962411</v>
      </c>
      <c r="B1998" t="s">
        <v>7925</v>
      </c>
      <c r="C1998" t="e">
        <f t="shared" si="127"/>
        <v>#NAME?</v>
      </c>
      <c r="D1998" t="s">
        <v>7926</v>
      </c>
      <c r="E1998">
        <v>2</v>
      </c>
      <c r="F1998" s="1">
        <v>42551</v>
      </c>
      <c r="G1998" t="s">
        <v>7927</v>
      </c>
      <c r="H1998">
        <v>4</v>
      </c>
      <c r="I1998">
        <v>0</v>
      </c>
      <c r="J1998">
        <v>0</v>
      </c>
      <c r="K1998" t="s">
        <v>7928</v>
      </c>
      <c r="Q1998">
        <v>234</v>
      </c>
    </row>
    <row r="1999" spans="1:17" x14ac:dyDescent="0.25">
      <c r="A1999">
        <v>3962382</v>
      </c>
      <c r="B1999" t="s">
        <v>7929</v>
      </c>
      <c r="C1999" t="e">
        <f t="shared" si="127"/>
        <v>#NAME?</v>
      </c>
      <c r="D1999" t="s">
        <v>7930</v>
      </c>
      <c r="E1999">
        <v>5</v>
      </c>
      <c r="F1999" s="1">
        <v>42551</v>
      </c>
      <c r="G1999" t="s">
        <v>7931</v>
      </c>
      <c r="H1999">
        <v>2</v>
      </c>
      <c r="I1999">
        <v>0</v>
      </c>
      <c r="J1999">
        <v>2</v>
      </c>
      <c r="K1999" t="s">
        <v>7932</v>
      </c>
      <c r="Q1999">
        <v>75</v>
      </c>
    </row>
    <row r="2000" spans="1:17" x14ac:dyDescent="0.25">
      <c r="A2000">
        <v>3962409</v>
      </c>
      <c r="B2000" t="s">
        <v>7933</v>
      </c>
      <c r="C2000" t="e">
        <f t="shared" si="127"/>
        <v>#NAME?</v>
      </c>
      <c r="D2000" t="s">
        <v>7934</v>
      </c>
      <c r="E2000">
        <v>4</v>
      </c>
      <c r="F2000" s="1">
        <v>42730</v>
      </c>
      <c r="G2000" t="s">
        <v>7935</v>
      </c>
      <c r="H2000">
        <v>1</v>
      </c>
      <c r="I2000">
        <v>0</v>
      </c>
      <c r="J2000">
        <v>0</v>
      </c>
      <c r="K2000" t="s">
        <v>7936</v>
      </c>
      <c r="Q2000">
        <v>99</v>
      </c>
    </row>
    <row r="2001" spans="1:17" x14ac:dyDescent="0.25">
      <c r="A2001">
        <v>3962416</v>
      </c>
      <c r="B2001" t="s">
        <v>7937</v>
      </c>
      <c r="C2001" t="e">
        <f t="shared" si="127"/>
        <v>#NAME?</v>
      </c>
      <c r="D2001" t="s">
        <v>7938</v>
      </c>
      <c r="E2001">
        <v>5</v>
      </c>
      <c r="F2001" s="1">
        <v>43262</v>
      </c>
      <c r="G2001" t="s">
        <v>7939</v>
      </c>
      <c r="H2001">
        <v>0</v>
      </c>
      <c r="I2001">
        <v>0</v>
      </c>
      <c r="J2001">
        <v>0</v>
      </c>
      <c r="K2001" t="s">
        <v>7940</v>
      </c>
      <c r="Q2001">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dc:creator>
  <cp:lastModifiedBy>Computer</cp:lastModifiedBy>
  <dcterms:created xsi:type="dcterms:W3CDTF">2020-06-28T19:48:49Z</dcterms:created>
  <dcterms:modified xsi:type="dcterms:W3CDTF">2020-06-28T22:21:38Z</dcterms:modified>
</cp:coreProperties>
</file>