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Corporate_Finance_Management\"/>
    </mc:Choice>
  </mc:AlternateContent>
  <xr:revisionPtr revIDLastSave="0" documentId="13_ncr:1_{0262A27C-FD86-4C7F-A327-7F98C1A828D0}" xr6:coauthVersionLast="44" xr6:coauthVersionMax="44" xr10:uidLastSave="{00000000-0000-0000-0000-000000000000}"/>
  <bookViews>
    <workbookView xWindow="-110" yWindow="-110" windowWidth="19420" windowHeight="10420" xr2:uid="{7B92B4C6-4FC1-47F4-8778-C50C05CA20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1" i="1"/>
  <c r="E10" i="1"/>
  <c r="G11" i="1" s="1"/>
  <c r="F10" i="1"/>
  <c r="G10" i="1"/>
  <c r="D10" i="1"/>
  <c r="E18" i="1"/>
  <c r="D18" i="1"/>
  <c r="C16" i="1"/>
  <c r="C14" i="1"/>
  <c r="I12" i="1"/>
  <c r="H12" i="1"/>
  <c r="K3" i="1"/>
  <c r="K4" i="1"/>
  <c r="K5" i="1"/>
  <c r="K6" i="1"/>
  <c r="G7" i="1"/>
  <c r="I4" i="1"/>
  <c r="I5" i="1"/>
  <c r="I6" i="1"/>
  <c r="I3" i="1"/>
  <c r="G4" i="1"/>
  <c r="G5" i="1"/>
  <c r="G6" i="1"/>
  <c r="G3" i="1"/>
</calcChain>
</file>

<file path=xl/sharedStrings.xml><?xml version="1.0" encoding="utf-8"?>
<sst xmlns="http://schemas.openxmlformats.org/spreadsheetml/2006/main" count="305" uniqueCount="296">
  <si>
    <t>Investment</t>
  </si>
  <si>
    <t>year1</t>
  </si>
  <si>
    <t>year2</t>
  </si>
  <si>
    <t>year3</t>
  </si>
  <si>
    <t xml:space="preserve">NPV </t>
  </si>
  <si>
    <t>RANK</t>
  </si>
  <si>
    <t>IRR</t>
  </si>
  <si>
    <t>ADD A NEW WINDOW</t>
  </si>
  <si>
    <t>ADD EXISTING EQUIPEMENT</t>
  </si>
  <si>
    <t>BUILD A NEW STAND</t>
  </si>
  <si>
    <t>RENT A LARGER STAND</t>
  </si>
  <si>
    <t>PI</t>
  </si>
  <si>
    <t>NPV</t>
  </si>
  <si>
    <t>beg of year</t>
  </si>
  <si>
    <t>end of year</t>
  </si>
  <si>
    <t>depreciations 1/4 th of initial investment</t>
  </si>
  <si>
    <t>(ACF - depreciation)/average investments</t>
  </si>
  <si>
    <t>grand avg</t>
  </si>
  <si>
    <t>depre = 250000</t>
  </si>
  <si>
    <t>IRR = 25%</t>
  </si>
  <si>
    <t>2 year payback period</t>
  </si>
  <si>
    <t xml:space="preserve">ROI = 40%                         ROI = </t>
  </si>
  <si>
    <t>required rate of return = 20%</t>
  </si>
  <si>
    <t xml:space="preserve">Given ROI - 40% then ACF </t>
  </si>
  <si>
    <t>shortfall</t>
  </si>
  <si>
    <t>subsidiary</t>
  </si>
  <si>
    <t>for 4 years</t>
  </si>
  <si>
    <t>subsidiary - present value</t>
  </si>
  <si>
    <t>(ACF - depreciation)#years/(average investments/2)</t>
  </si>
  <si>
    <t>each years average ROI</t>
  </si>
  <si>
    <t>Explanatory Variables: gdp, employment, growth in wages</t>
  </si>
  <si>
    <t>10 years data, different industries, regression</t>
  </si>
  <si>
    <t>Focus on share holder not denying others</t>
  </si>
  <si>
    <t>Shareholder is the ultimate risk</t>
  </si>
  <si>
    <t>Dividend : Profit after tax, share hodler get the residual</t>
  </si>
  <si>
    <t>US comapnies - maximized share holder value, not denying other stake holders</t>
  </si>
  <si>
    <t>8/10 USA companies- Mecenzie confirmed stake holder theory</t>
  </si>
  <si>
    <t xml:space="preserve">2 Industries different results - Germany: Automobiles, Japan: Electronics </t>
  </si>
  <si>
    <t>BP-AMACO's vision: Satisfy long term (3-5) years sharehodler value</t>
  </si>
  <si>
    <t>Companies should satisfy - long-term shareholder values not the spectators</t>
  </si>
  <si>
    <t xml:space="preserve">Long-term growth value is our core and fundamental objective </t>
  </si>
  <si>
    <t>Cycle: Discipliend investment-(no time over, no cost over run, net benefits +ve) operational excellence, Industry leading returns - above industry avgs, superior chasflows (sustainable cash flow not volatile cash flow)</t>
  </si>
  <si>
    <t>Dependence on external borrowers go down, maintain from internal cash</t>
  </si>
  <si>
    <t>Contrast: Xerox :  stake holders approach - laundry list of objectives (4)</t>
  </si>
  <si>
    <t>1. satisfy customers</t>
  </si>
  <si>
    <t>2. satisfy employers</t>
  </si>
  <si>
    <t>3. Increase market shares</t>
  </si>
  <si>
    <t>4. More profits</t>
  </si>
  <si>
    <t>bottomline : profit has gone down, satisfy 3/4 objectives, have you achived stake holder value maximization with 3/4 onjectives? No</t>
  </si>
  <si>
    <t>Exoon/BPS golas - shareholder approach is better than Xerox</t>
  </si>
  <si>
    <t>annual report: lack of confidence on the part of the CEO of the company. Unable to show better profitability. They can take refugee in other objectives.</t>
  </si>
  <si>
    <t xml:space="preserve">               If it is more than one year proift loss, share holders can ask queries to the management. </t>
  </si>
  <si>
    <t>focuses on profits and focuses on shareholders - shareholder values approach</t>
  </si>
  <si>
    <t>India: corporate objectives: Reliance Vision</t>
  </si>
  <si>
    <t>1980/81 : reliance vision statement - no where they mentioned shareholder values</t>
  </si>
  <si>
    <t xml:space="preserve">  more networth (balance sheet value of equity) of equity</t>
  </si>
  <si>
    <t xml:space="preserve">          No equity concept at that time, No NSE BSE started 1979</t>
  </si>
  <si>
    <t xml:space="preserve">  Improve your balanche sheet</t>
  </si>
  <si>
    <t xml:space="preserve">  hostile acuqisition -  No predator come and beat Reliance</t>
  </si>
  <si>
    <t>1997/98: stock market has improved, NSE came, regulators came, 1994- SEBI came up with rule of hostile acuqisition acquire through market</t>
  </si>
  <si>
    <t xml:space="preserve"> shareholder value term is first time used</t>
  </si>
  <si>
    <t xml:space="preserve"> 20% EPS, single minded shareholder value</t>
  </si>
  <si>
    <t xml:space="preserve"> 20% shareholder value(equity)</t>
  </si>
  <si>
    <t>2017/18: maximizing stakeholder values: employees, suppliers, customers, shareholders</t>
  </si>
  <si>
    <t>Main street is more important than wall street</t>
  </si>
  <si>
    <t>Shared Value, Porter(HBR 2011) - another approach</t>
  </si>
  <si>
    <t>--------------------------------------------------</t>
  </si>
  <si>
    <t>not distributing value</t>
  </si>
  <si>
    <t>one company - commercial and societal arms - giving back to the society</t>
  </si>
  <si>
    <t>Tata Group</t>
  </si>
  <si>
    <t>How do you maximize share holder value? what can you do as a manager of the company?</t>
  </si>
  <si>
    <t>Value Pentagon</t>
  </si>
  <si>
    <t>---------------</t>
  </si>
  <si>
    <t>optimum value: desired value that mgmt wanted to have the value of the firm?</t>
  </si>
  <si>
    <t>curr value &gt; optimum value? over prices, stock is over valued.. try to sell them, trading of stock will go up</t>
  </si>
  <si>
    <t>people sell stocks for liquidity reason - then people sell</t>
  </si>
  <si>
    <t>current value is less than optimum value? large gap? how do you fill it?</t>
  </si>
  <si>
    <t>3 ways - (To minimize the value gap)</t>
  </si>
  <si>
    <t>1. Internal restructuring  - one way to improve the value</t>
  </si>
  <si>
    <t xml:space="preserve">   L&amp;T - inhouse companies - but unincorporated companies, not legal entities, created 7-9 inhouse companies (SBUs are converted into inhouse)</t>
  </si>
  <si>
    <t xml:space="preserve">   subsidiary companies - legally they are separate entities</t>
  </si>
  <si>
    <t xml:space="preserve">   Experiments : To create future leaderships. Has board, financial power, quarter meetings,agendas, prepare minutes. Performance of the unit,    Understanding compliances. LandT found that efficiency of the company/people is improved.</t>
  </si>
  <si>
    <t xml:space="preserve">   debottlenecking</t>
  </si>
  <si>
    <t xml:space="preserve">   optimizing operations - remove wastages, remove unnecssary investments, don't invest in dead assets</t>
  </si>
  <si>
    <t xml:space="preserve">   Maximize revenue- asset turnover</t>
  </si>
  <si>
    <t xml:space="preserve">   Optimize the cost - better than the industry avg cost</t>
  </si>
  <si>
    <t xml:space="preserve">      </t>
  </si>
  <si>
    <t>2. External restructuring - if value is not fully improved then go for this - take help of external organization</t>
  </si>
  <si>
    <t xml:space="preserve">   Alliance, acuqire brand/unit, JV, MnA with other entity - increase balance sheet side</t>
  </si>
  <si>
    <t xml:space="preserve">   One of the org's unit separately to outside  - split </t>
  </si>
  <si>
    <t xml:space="preserve">   </t>
  </si>
  <si>
    <t>3. Financial engineering/restructuring - if there is some mild value gap then go for this</t>
  </si>
  <si>
    <t xml:space="preserve">   To improve the quality of the balance sheet</t>
  </si>
  <si>
    <t xml:space="preserve">   Look at liabailities and equity sides.</t>
  </si>
  <si>
    <t xml:space="preserve">   Molecule and Miller - improve value with interal/external restructuring not with financial engg in 1950s</t>
  </si>
  <si>
    <t xml:space="preserve"> Proved it wrong later</t>
  </si>
  <si>
    <t>External structuring:</t>
  </si>
  <si>
    <t>Asset restructuring:</t>
  </si>
  <si>
    <t>L&amp;T:</t>
  </si>
  <si>
    <t>L&amp;T sold cement and electricity business units.</t>
  </si>
  <si>
    <t xml:space="preserve">Becoming smaller with smaller business untis,  you create more value. </t>
  </si>
  <si>
    <t>Why does it happen? because of diversification discount.</t>
  </si>
  <si>
    <t>Market does not like one company doing different things</t>
  </si>
  <si>
    <t>Share holder not sure the share price represent avg of the units, they don't understand.</t>
  </si>
  <si>
    <t>Diversification Discount:</t>
  </si>
  <si>
    <t>one company - 5 business units</t>
  </si>
  <si>
    <t>over all performance of the firm.</t>
  </si>
  <si>
    <t>share prices - avg of the companies? they put discount on the price</t>
  </si>
  <si>
    <t>Empricial study - global found that 15% discount if multiple business units usinf - SOTP (some of the perks method)</t>
  </si>
  <si>
    <t>Look at the similar line of business agaisnt the individual business untis share prices using some comparable players</t>
  </si>
  <si>
    <t>To unlock the value - separate the units. remove the discount</t>
  </si>
  <si>
    <t>Benefits:</t>
  </si>
  <si>
    <t>1. constitutes an internal capital market - obtining profits from some of the units to less performing units than going to banks</t>
  </si>
  <si>
    <t>2. Equity Market don't like internal market - because it is inefficient - you don't price it correctly</t>
  </si>
  <si>
    <t>3. Try to reduce the divers.. discount and maximize the firm value</t>
  </si>
  <si>
    <t>Modes of asset disposition:</t>
  </si>
  <si>
    <t>---------------------------</t>
  </si>
  <si>
    <t>1. compelte disposition</t>
  </si>
  <si>
    <t>1. Important way is:  spin-off method ; eg: Reliance</t>
  </si>
  <si>
    <t>Spin-off(demerger): Strategic rationale - 8 points</t>
  </si>
  <si>
    <t xml:space="preserve">  Capital market implications</t>
  </si>
  <si>
    <t xml:space="preserve">  Implementation issues</t>
  </si>
  <si>
    <t>Indian Examples: Reliance, GOCL</t>
  </si>
  <si>
    <t xml:space="preserve">Unlocking the value: after demerger - shares of combined demrger can grow multiple times </t>
  </si>
  <si>
    <t>2. Split-off - share holder may get the cash</t>
  </si>
  <si>
    <t xml:space="preserve">        Graphene-L&amp;T - Split-off</t>
  </si>
  <si>
    <t xml:space="preserve"> </t>
  </si>
  <si>
    <t>Share holder gets more shares in parent entity</t>
  </si>
  <si>
    <t>Original entity remains same in spin-off and split-off</t>
  </si>
  <si>
    <t>3. Split Up - existing break into 2 or more, original entity ceases to exist</t>
  </si>
  <si>
    <t xml:space="preserve">           short term - 5.9</t>
  </si>
  <si>
    <t xml:space="preserve">           90 days - 8.6</t>
  </si>
  <si>
    <t xml:space="preserve">           year   -  31.6 </t>
  </si>
  <si>
    <t>4. Sell-off - company gets the money</t>
  </si>
  <si>
    <t>2. partial disposition</t>
  </si>
  <si>
    <t xml:space="preserve">   Equity carve out: subsidiary remains subsidiary ;In spin-off no more subsidiary</t>
  </si>
  <si>
    <t xml:space="preserve">Discover the price/valuation - in the market using carve out - testing in the market before selling </t>
  </si>
  <si>
    <t>Milk the balance sheet before selling the entity to startegic investor</t>
  </si>
  <si>
    <t>VSNL - public Ltd company</t>
  </si>
  <si>
    <t xml:space="preserve"> 750% dividend announced before selling to TATA group - Govt decided to take the money out</t>
  </si>
  <si>
    <t xml:space="preserve">   pre-carve out diagram</t>
  </si>
  <si>
    <t>Primary offering</t>
  </si>
  <si>
    <t xml:space="preserve">   post-carve out diagram</t>
  </si>
  <si>
    <t>Secondary offering</t>
  </si>
  <si>
    <t>primary offering is better and market loves to invest in this primary offering because of the transperance.</t>
  </si>
  <si>
    <t>Subsidiary pays the dividends based on performance of the subsidiary. Subsidiary IPO is known to the market.</t>
  </si>
  <si>
    <t xml:space="preserve">        </t>
  </si>
  <si>
    <t>In secondary offering no transparaency to the market.</t>
  </si>
  <si>
    <t xml:space="preserve">        Internal tunneling: Internal capital can transfer.move to other divisions  which are performing bad from subsidiary. It is not known to the market.</t>
  </si>
  <si>
    <t xml:space="preserve">  </t>
  </si>
  <si>
    <t>Parent company controls the subsidiaries in both primary and secondary offerings</t>
  </si>
  <si>
    <t>3. Financial restructuring: Improve the quality of baalnce sheet- Improve the value of shareholder values</t>
  </si>
  <si>
    <t>Loss making company - improve balance hseet- cleaning up the balance sheets</t>
  </si>
  <si>
    <t>losses - write-off</t>
  </si>
  <si>
    <t>wasteful assets - dispose them</t>
  </si>
  <si>
    <t>valuable assets - write up - revalue them</t>
  </si>
  <si>
    <t xml:space="preserve">recomensate - haircut - waiving off loans - removes the losses side </t>
  </si>
  <si>
    <t>unfund liabilities - get govt bonds by deferring for some years</t>
  </si>
  <si>
    <t xml:space="preserve">  - removes the liabilities</t>
  </si>
  <si>
    <t>Deleveraging: repay the debt with available cash, issue shares and pay the debt</t>
  </si>
  <si>
    <t>debt is cheaper than equity</t>
  </si>
  <si>
    <t>If you have liquidity problem and unable to raise money, you will in trouble</t>
  </si>
  <si>
    <t>equity - promise -  no contractual obligation</t>
  </si>
  <si>
    <t>debt - obligated - contractual obligation</t>
  </si>
  <si>
    <t>environment is uncertain - raise equity and pay off the debt</t>
  </si>
  <si>
    <t>Meryll lynch survey</t>
  </si>
  <si>
    <t>deleverage the balance sheet- clear off the debt and improve the ratings</t>
  </si>
  <si>
    <t>debt restructuring - startegy driven - good days - less painful; prepay the debt, take fresh loans</t>
  </si>
  <si>
    <t xml:space="preserve">     crisis driven - crisis - painful - haircut</t>
  </si>
  <si>
    <t>Equity restructuring - paying : special dividend, shares buy back, stock splits, bonus shares</t>
  </si>
  <si>
    <t xml:space="preserve">       surplus cash - special dividend or buy back shares? buy back shares.</t>
  </si>
  <si>
    <t xml:space="preserve">       if shares are under valued company - surplus cash, it has to distribute shares to the share holders. which choice is better?</t>
  </si>
  <si>
    <t xml:space="preserve">       pay dividend - share price goes down</t>
  </si>
  <si>
    <t>buy back shares - sending a signal to the market that you are confident about the future.</t>
  </si>
  <si>
    <t>surplus cash to invest in their own shares - technical correction and siganl of strong confidence to indicate the best time to buy shares</t>
  </si>
  <si>
    <t>holding esop - stocks - then surplu cash - what do you do?</t>
  </si>
  <si>
    <t>here also share buy back. dividend - share price goes down</t>
  </si>
  <si>
    <t>debt equity goes up in dividends - 0.5 to 1:1</t>
  </si>
  <si>
    <t>According to Behavioural exonomics theory</t>
  </si>
  <si>
    <t>Investors always prefer dividends, they don't prepfer buyback. Two explanations</t>
  </si>
  <si>
    <t>dividends -self control theory - Richard taylors proposition - less self control in consumption. Companies should control the consumption pattern</t>
  </si>
  <si>
    <t xml:space="preserve">  - prospect theory  - kaneman proposition </t>
  </si>
  <si>
    <t>dAY2:</t>
  </si>
  <si>
    <t>Share repurchase and external financing</t>
  </si>
  <si>
    <t>Borrrow money from local US markets than outside (europe tax issue) and buy back shares</t>
  </si>
  <si>
    <t>Debt equity ratio goes up as debt is constant but equity reduces but regulations play a role. it should not exceed 2:1</t>
  </si>
  <si>
    <t xml:space="preserve">Buying back shares - tender offer outside exchange - SEBI rules - promoters did not participate </t>
  </si>
  <si>
    <t>Eg:1 Akzo Nobel (tender offer)</t>
  </si>
  <si>
    <t>Eg:2 Britannia (from market, 2003)</t>
  </si>
  <si>
    <t>stated intention: Sending out not desired share holders by buing back shares</t>
  </si>
  <si>
    <t>Increasing stake in company - buy back shares; decrease in number of stake holders</t>
  </si>
  <si>
    <t>Real intention: Fear of taken away - increase stake in company</t>
  </si>
  <si>
    <t>why not dividends:  Special dividends:  dividends are sticky, expectation of shareholders go wrong</t>
  </si>
  <si>
    <t xml:space="preserve">    servicing number of share holders will remain same</t>
  </si>
  <si>
    <t>Bonus shares: no cash flow but 1:1 rewarding share holder? share price go down</t>
  </si>
  <si>
    <t xml:space="preserve">      short term effect: volume of trading goes up, demand goes up, share price goes up</t>
  </si>
  <si>
    <t xml:space="preserve">      long-term  effect: paying dividends- creates obligation to pay dividends in long term</t>
  </si>
  <si>
    <t xml:space="preserve">      face value remains same </t>
  </si>
  <si>
    <t>Stock splits: face value get splits, value goes down, you will have more number of shares, but capital remains same</t>
  </si>
  <si>
    <t xml:space="preserve">      why do firm splits stocks? 10 rs share becomes 2 rs 5 shares in stock split. Nominal value is same.</t>
  </si>
  <si>
    <t>theory1: + signal to the mkt about their future prospects</t>
  </si>
  <si>
    <t>retail investors get the shares, promoters love to have retail investors as they don't ask questions unline institu.. investors</t>
  </si>
  <si>
    <t>reason for stock split; liquidity</t>
  </si>
  <si>
    <t>theory2: liquidity increases post split, not to send signal to the mkt</t>
  </si>
  <si>
    <t>Split vs Non-split:</t>
  </si>
  <si>
    <t>it does not support:</t>
  </si>
  <si>
    <t>ROI is reducing for both split vs non-split companies</t>
  </si>
  <si>
    <t>split firms are performing better than non-split firms</t>
  </si>
  <si>
    <t>Difference is significantly +ve</t>
  </si>
  <si>
    <t xml:space="preserve">Firms that perform better are preferred to split, post split it may continue as is </t>
  </si>
  <si>
    <t>turnover of share increases</t>
  </si>
  <si>
    <t>Creating wealth for share holder in long run can improve rel. with share holders.</t>
  </si>
  <si>
    <t>is there single indicator, which captures all 3 activities together? all three can be collapsed, highly correlatted with mkt value</t>
  </si>
  <si>
    <t>Economic Value (EVA) added :  stan stuwards company, simple to implement, became very poular</t>
  </si>
  <si>
    <t xml:space="preserve">   Pizzeria story: 2 questions at the bottom of the story</t>
  </si>
  <si>
    <t xml:space="preserve">   No economic surplus, as per book you made a profit</t>
  </si>
  <si>
    <t xml:space="preserve">   Opportunity cost: you consider profit only when you made economic profit (after opportunity cost)</t>
  </si>
  <si>
    <t xml:space="preserve">   compare accnting profit (Net operating profit after tax) with economic profit and earned more than the opportunity cost?</t>
  </si>
  <si>
    <t xml:space="preserve">                           Economic proit/capital charge/opportunity cost = 1,000000- 82,750 = 18,250</t>
  </si>
  <si>
    <t>Net operating profit after tax (NOPAT) = EBIT (1-t)</t>
  </si>
  <si>
    <t>NOPAT = PnL, t - effective tax rate</t>
  </si>
  <si>
    <t>Capital (comes from balance sheet) = Invested capital = Net worth + Interest bearing debt - investments</t>
  </si>
  <si>
    <t>Alternatively, invested capital = Non-current assets + current assets  - current liabilities (other than short-term borrowing) - investments</t>
  </si>
  <si>
    <t>Not from Balance sheet</t>
  </si>
  <si>
    <t xml:space="preserve">C* (cost of capital) = minimum return you expect to earn </t>
  </si>
  <si>
    <t>opportunity cost of the investment /required rate of return/hurdle rate</t>
  </si>
  <si>
    <t>Capital charged = minimum profit required</t>
  </si>
  <si>
    <t>EVA (economic value added) = NOPAT - Capital charged</t>
  </si>
  <si>
    <t>EVA = NOPAT- (C* Capital charged)</t>
  </si>
  <si>
    <t>EVA/capital = NOPAT/Capital - (C*Xcapital charged)/Capital</t>
  </si>
  <si>
    <t>EVA/Capital = ROI - C*</t>
  </si>
  <si>
    <t>EVA =  (ROI - C*)*Xcapital</t>
  </si>
  <si>
    <t xml:space="preserve">    = EVA spread</t>
  </si>
  <si>
    <t>Destroying EVA = destroying eva share holder value</t>
  </si>
  <si>
    <t>EVA mirrors MVA within the firm</t>
  </si>
  <si>
    <t>EVA vs Other measures</t>
  </si>
  <si>
    <t>Standardized EVA, return on equity, most admired, Cash flow growth, EPS growth, Dividend growth, sales growth</t>
  </si>
  <si>
    <t>Single industry exhibit a correlation as high as 0.7 - 0.8 for EVA</t>
  </si>
  <si>
    <t>Four fundamental strategies to improve EVA</t>
  </si>
  <si>
    <t>operate - improve the returns on caital</t>
  </si>
  <si>
    <t>build - invest as long as returns exceed the cost of capital</t>
  </si>
  <si>
    <t>harvest - divest capital when the returns fail to achive the cost of the capital</t>
  </si>
  <si>
    <t>optimize - reduce cost of capital by optimizing capital structure</t>
  </si>
  <si>
    <t xml:space="preserve">EVA Leverage Factor -  the expected deviation of EVA from the average EVA </t>
  </si>
  <si>
    <t xml:space="preserve">    - The leverage factor actually measures the volatality of industry returns</t>
  </si>
  <si>
    <t>EVA-linked compensation and performance awards</t>
  </si>
  <si>
    <t>company performance factor = 1.00 + (actual EVA - target EVA)/ Leverage factor</t>
  </si>
  <si>
    <t>individual performance factor</t>
  </si>
  <si>
    <t>Example companies where EVA is - ve:</t>
  </si>
  <si>
    <t>Enron :  Focus was on earnings and EPS</t>
  </si>
  <si>
    <t xml:space="preserve"> EVA profit was crashing</t>
  </si>
  <si>
    <t>Worldcom : EVA was negative</t>
  </si>
  <si>
    <t>Capital Budgeting: Long term investment decision</t>
  </si>
  <si>
    <t>capital budgeting: analysis of potential additions to fixed assets</t>
  </si>
  <si>
    <t xml:space="preserve">   long-term decisions invlove larger expenditures</t>
  </si>
  <si>
    <t xml:space="preserve">   very important to firm's future</t>
  </si>
  <si>
    <t>Issues in ivnestement in Infrastructure: irreversible, longer gestation period, demand side risks, role of regulators, taxation issues</t>
  </si>
  <si>
    <t>Stages in capital budgeting: capital budgeting is an ongoing process</t>
  </si>
  <si>
    <t>1. Investment screening and selection</t>
  </si>
  <si>
    <t>2. Capital budget proposal</t>
  </si>
  <si>
    <t>3. Budgeting approval and authoriation</t>
  </si>
  <si>
    <t>4. Project tracking</t>
  </si>
  <si>
    <t>5. Post-completion audit</t>
  </si>
  <si>
    <t>Financial appraisal tools</t>
  </si>
  <si>
    <t>1. accounting rate of return</t>
  </si>
  <si>
    <t>2. payback method</t>
  </si>
  <si>
    <t>3. discounted payback method</t>
  </si>
  <si>
    <t>4. NPV</t>
  </si>
  <si>
    <t>Incremental after-tax cash flows</t>
  </si>
  <si>
    <t>CFAT = EBIT - Tax + depreciation  and amortization - CapitalEx - (CA(excl. short investments)-CL(excl borrowings))</t>
  </si>
  <si>
    <t>CA = current assets</t>
  </si>
  <si>
    <t>CL = current liabilities</t>
  </si>
  <si>
    <t>NPV break even where NPV = cost</t>
  </si>
  <si>
    <t>npv =0 AT K is called IRR, gives you 0 NPV</t>
  </si>
  <si>
    <t>NPV fails when limitation in capital constraint - funds not available</t>
  </si>
  <si>
    <t>5. IRR</t>
  </si>
  <si>
    <t>Project IRR</t>
  </si>
  <si>
    <t>Equity IRR</t>
  </si>
  <si>
    <t>6. Profitablity Index</t>
  </si>
  <si>
    <t>PI = NPV (all cash inflows subsequent to the initial ivnestment)/initial investment</t>
  </si>
  <si>
    <t>PI = PV of benefits / PV of costs</t>
  </si>
  <si>
    <t>PI is useful for capital rationing otherwise we use NPV</t>
  </si>
  <si>
    <t>accept investment only when PI &gt; 1.0</t>
  </si>
  <si>
    <t>payback period: project cost recovery period</t>
  </si>
  <si>
    <t>adv: indication of project's risk and liquidity</t>
  </si>
  <si>
    <t xml:space="preserve">     easy to calculate and understand</t>
  </si>
  <si>
    <t>dis: ignores CFs after payback period, ignores TVM.</t>
  </si>
  <si>
    <t>discounted payback: Uses discounted rather than the raw CFs</t>
  </si>
  <si>
    <t>capital rationing: used when many projects has +ve NPA but no funds available. this can be solved using linear programming</t>
  </si>
  <si>
    <t>Capital budgeting and Risk analysis:</t>
  </si>
  <si>
    <t>-----------------------------------</t>
  </si>
  <si>
    <t>sensitivity analysis</t>
  </si>
  <si>
    <t>scenario analysis</t>
  </si>
  <si>
    <t>simulation analysis</t>
  </si>
  <si>
    <t xml:space="preserve">  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</si>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</sst>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5779-72D8-4D24-8B9D-0D37C5EC19CC}">
  <dimension ref="B2:K27"/>
  <sheetViews>
    <sheetView tabSelected="1" workbookViewId="0">
      <selection activeCell="C16" sqref="C16"/>
    </sheetView>
  </sheetViews>
  <sheetFormatPr defaultRowHeight="14.5" x14ac:dyDescent="0.35"/>
  <cols>
    <col min="2" max="2" width="24.36328125" customWidth="1"/>
    <col min="3" max="3" width="16.453125" bestFit="1" customWidth="1"/>
    <col min="7" max="7" width="10.453125" bestFit="1" customWidth="1"/>
    <col min="8" max="8" width="20.6328125" bestFit="1" customWidth="1"/>
    <col min="9" max="9" width="19.6328125" bestFit="1" customWidth="1"/>
  </cols>
  <sheetData>
    <row r="2" spans="2:11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5</v>
      </c>
      <c r="K2" t="s">
        <v>11</v>
      </c>
    </row>
    <row r="3" spans="2:11" x14ac:dyDescent="0.35">
      <c r="B3" t="s">
        <v>7</v>
      </c>
      <c r="C3">
        <v>-75000</v>
      </c>
      <c r="D3">
        <v>44000</v>
      </c>
      <c r="E3">
        <v>44000</v>
      </c>
      <c r="F3">
        <v>44000</v>
      </c>
      <c r="G3" s="2">
        <f>NPV(15%,D3:F3)+C3</f>
        <v>25461.905153283486</v>
      </c>
      <c r="H3">
        <v>3</v>
      </c>
      <c r="I3" s="1">
        <f>IRR(C3:F3)</f>
        <v>0.34619072860057165</v>
      </c>
      <c r="J3">
        <v>2</v>
      </c>
      <c r="K3">
        <f>G3/C3</f>
        <v>-0.33949206871044646</v>
      </c>
    </row>
    <row r="4" spans="2:11" x14ac:dyDescent="0.35">
      <c r="B4" t="s">
        <v>8</v>
      </c>
      <c r="C4">
        <v>-50000</v>
      </c>
      <c r="D4">
        <v>23000</v>
      </c>
      <c r="E4">
        <v>23000</v>
      </c>
      <c r="F4">
        <v>23000</v>
      </c>
      <c r="G4" s="2">
        <f t="shared" ref="G4:G6" si="0">NPV(15%,D4:F4)+C4</f>
        <v>2514.177693761827</v>
      </c>
      <c r="H4">
        <v>4</v>
      </c>
      <c r="I4" s="1">
        <f t="shared" ref="I4:I6" si="1">IRR(C4:F4)</f>
        <v>0.18010334667230943</v>
      </c>
      <c r="J4">
        <v>4</v>
      </c>
      <c r="K4">
        <f t="shared" ref="K4:K6" si="2">G4/C4</f>
        <v>-5.0283553875236538E-2</v>
      </c>
    </row>
    <row r="5" spans="2:11" x14ac:dyDescent="0.35">
      <c r="B5" t="s">
        <v>9</v>
      </c>
      <c r="C5">
        <v>-125000</v>
      </c>
      <c r="D5">
        <v>70000</v>
      </c>
      <c r="E5">
        <v>70000</v>
      </c>
      <c r="F5">
        <v>70000</v>
      </c>
      <c r="G5" s="2">
        <f t="shared" si="0"/>
        <v>34825.758198405558</v>
      </c>
      <c r="H5">
        <v>1</v>
      </c>
      <c r="I5" s="1">
        <f t="shared" si="1"/>
        <v>0.31208590817632742</v>
      </c>
      <c r="J5">
        <v>3</v>
      </c>
      <c r="K5">
        <f t="shared" si="2"/>
        <v>-0.27860606558724449</v>
      </c>
    </row>
    <row r="6" spans="2:11" x14ac:dyDescent="0.35">
      <c r="B6" t="s">
        <v>10</v>
      </c>
      <c r="C6">
        <v>-1000</v>
      </c>
      <c r="D6">
        <v>12000</v>
      </c>
      <c r="E6">
        <v>13000</v>
      </c>
      <c r="F6">
        <v>14000</v>
      </c>
      <c r="G6" s="2">
        <f t="shared" si="0"/>
        <v>28469.877537601718</v>
      </c>
      <c r="H6">
        <v>2</v>
      </c>
      <c r="I6" s="1">
        <f t="shared" si="1"/>
        <v>12.076062372681344</v>
      </c>
      <c r="J6">
        <v>1</v>
      </c>
      <c r="K6">
        <f t="shared" si="2"/>
        <v>-28.469877537601718</v>
      </c>
    </row>
    <row r="7" spans="2:11" x14ac:dyDescent="0.35">
      <c r="G7" s="2">
        <f>SUM(G3:G6)</f>
        <v>91271.718583052585</v>
      </c>
    </row>
    <row r="8" spans="2:11" x14ac:dyDescent="0.35">
      <c r="B8" t="s">
        <v>15</v>
      </c>
      <c r="C8" t="s">
        <v>13</v>
      </c>
      <c r="D8">
        <v>1</v>
      </c>
      <c r="E8">
        <v>0.75</v>
      </c>
      <c r="F8">
        <v>0.5</v>
      </c>
      <c r="G8">
        <v>0.25</v>
      </c>
    </row>
    <row r="9" spans="2:11" x14ac:dyDescent="0.35">
      <c r="B9" t="s">
        <v>18</v>
      </c>
      <c r="C9" t="s">
        <v>14</v>
      </c>
      <c r="D9">
        <v>0.75</v>
      </c>
      <c r="E9">
        <v>0.5</v>
      </c>
      <c r="F9">
        <v>0.25</v>
      </c>
      <c r="G9">
        <v>0</v>
      </c>
    </row>
    <row r="10" spans="2:11" x14ac:dyDescent="0.35">
      <c r="D10">
        <f>AVERAGE(D8:D9)</f>
        <v>0.875</v>
      </c>
      <c r="E10">
        <f t="shared" ref="E10:G10" si="3">AVERAGE(E8:E9)</f>
        <v>0.625</v>
      </c>
      <c r="F10">
        <f t="shared" si="3"/>
        <v>0.375</v>
      </c>
      <c r="G10">
        <f t="shared" si="3"/>
        <v>0.125</v>
      </c>
      <c r="H10" t="s">
        <v>6</v>
      </c>
      <c r="I10" t="s">
        <v>12</v>
      </c>
    </row>
    <row r="11" spans="2:11" x14ac:dyDescent="0.35">
      <c r="F11" t="s">
        <v>17</v>
      </c>
      <c r="G11">
        <f>AVERAGE(D10:G10)</f>
        <v>0.5</v>
      </c>
    </row>
    <row r="12" spans="2:11" x14ac:dyDescent="0.35">
      <c r="C12">
        <v>-1000000</v>
      </c>
      <c r="D12">
        <v>371739</v>
      </c>
      <c r="E12">
        <v>371739</v>
      </c>
      <c r="F12">
        <v>371739</v>
      </c>
      <c r="G12">
        <v>371739</v>
      </c>
      <c r="H12" s="1">
        <f>IRR(C12:G13)</f>
        <v>0.18000045520682106</v>
      </c>
      <c r="I12" s="2">
        <f>NPV(20%,D12:G12)+C12</f>
        <v>-37666.40046296292</v>
      </c>
    </row>
    <row r="14" spans="2:11" x14ac:dyDescent="0.35">
      <c r="B14" t="s">
        <v>22</v>
      </c>
      <c r="C14" s="2">
        <f>NPV(25%,D12:G12)+C12</f>
        <v>-122101.17760000005</v>
      </c>
    </row>
    <row r="16" spans="2:11" x14ac:dyDescent="0.35">
      <c r="B16" t="s">
        <v>19</v>
      </c>
      <c r="C16" s="3">
        <f>75000-I12</f>
        <v>112666.40046296292</v>
      </c>
    </row>
    <row r="18" spans="2:5" x14ac:dyDescent="0.35">
      <c r="B18" t="s">
        <v>20</v>
      </c>
      <c r="D18">
        <f>C12+D12+E12</f>
        <v>-256522</v>
      </c>
      <c r="E18">
        <f>D18/(1+20%)^2</f>
        <v>-178140.27777777778</v>
      </c>
    </row>
    <row r="20" spans="2:5" x14ac:dyDescent="0.35">
      <c r="B20" t="s">
        <v>21</v>
      </c>
      <c r="C20" t="s">
        <v>16</v>
      </c>
    </row>
    <row r="21" spans="2:5" x14ac:dyDescent="0.35">
      <c r="C21">
        <f>(D12-250000)/500000</f>
        <v>0.243478</v>
      </c>
    </row>
    <row r="22" spans="2:5" x14ac:dyDescent="0.35">
      <c r="B22" t="s">
        <v>23</v>
      </c>
      <c r="C22">
        <v>450000</v>
      </c>
    </row>
    <row r="23" spans="2:5" x14ac:dyDescent="0.35">
      <c r="B23" t="s">
        <v>24</v>
      </c>
      <c r="C23">
        <f>C22-D12</f>
        <v>78261</v>
      </c>
    </row>
    <row r="24" spans="2:5" x14ac:dyDescent="0.35">
      <c r="B24" t="s">
        <v>25</v>
      </c>
      <c r="C24">
        <f>4*78261</f>
        <v>313044</v>
      </c>
      <c r="D24" t="s">
        <v>26</v>
      </c>
    </row>
    <row r="25" spans="2:5" x14ac:dyDescent="0.35">
      <c r="B25" t="s">
        <v>27</v>
      </c>
      <c r="C25" s="4">
        <f>C24/(1+20%)^4</f>
        <v>150966.4351851852</v>
      </c>
    </row>
    <row r="27" spans="2:5" x14ac:dyDescent="0.35">
      <c r="C27" t="s">
        <v>29</v>
      </c>
      <c r="D27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4251-839C-4300-9038-1A641E73035B}">
  <dimension ref="A1:H330"/>
  <sheetViews>
    <sheetView topLeftCell="A219" workbookViewId="0">
      <selection sqref="A1:H332"/>
    </sheetView>
  </sheetViews>
  <sheetFormatPr defaultRowHeight="14.5" x14ac:dyDescent="0.35"/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10" spans="1:1" x14ac:dyDescent="0.35">
      <c r="A10" t="s">
        <v>38</v>
      </c>
    </row>
    <row r="11" spans="1:1" x14ac:dyDescent="0.35">
      <c r="A11" t="s">
        <v>39</v>
      </c>
    </row>
    <row r="13" spans="1:1" x14ac:dyDescent="0.35">
      <c r="A13" t="s">
        <v>40</v>
      </c>
    </row>
    <row r="14" spans="1:1" x14ac:dyDescent="0.35">
      <c r="A14" t="s">
        <v>41</v>
      </c>
    </row>
    <row r="15" spans="1:1" x14ac:dyDescent="0.35">
      <c r="A15" t="s">
        <v>42</v>
      </c>
    </row>
    <row r="17" spans="1:1" x14ac:dyDescent="0.35">
      <c r="A17" t="s">
        <v>43</v>
      </c>
    </row>
    <row r="18" spans="1:1" x14ac:dyDescent="0.35">
      <c r="A18" t="s">
        <v>44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47</v>
      </c>
    </row>
    <row r="23" spans="1:1" x14ac:dyDescent="0.35">
      <c r="A23" t="s">
        <v>48</v>
      </c>
    </row>
    <row r="25" spans="1:1" x14ac:dyDescent="0.35">
      <c r="A25" t="s">
        <v>49</v>
      </c>
    </row>
    <row r="27" spans="1:1" x14ac:dyDescent="0.35">
      <c r="A27" t="s">
        <v>50</v>
      </c>
    </row>
    <row r="28" spans="1:1" x14ac:dyDescent="0.35">
      <c r="A28" t="s">
        <v>51</v>
      </c>
    </row>
    <row r="30" spans="1:1" x14ac:dyDescent="0.35">
      <c r="A30" t="s">
        <v>52</v>
      </c>
    </row>
    <row r="32" spans="1:1" x14ac:dyDescent="0.35">
      <c r="A32" t="s">
        <v>53</v>
      </c>
    </row>
    <row r="33" spans="1:2" x14ac:dyDescent="0.35">
      <c r="A33" t="s">
        <v>54</v>
      </c>
    </row>
    <row r="34" spans="1:2" x14ac:dyDescent="0.35">
      <c r="B34" t="s">
        <v>55</v>
      </c>
    </row>
    <row r="35" spans="1:2" x14ac:dyDescent="0.35">
      <c r="A35" t="s">
        <v>56</v>
      </c>
    </row>
    <row r="36" spans="1:2" x14ac:dyDescent="0.35">
      <c r="B36" t="s">
        <v>57</v>
      </c>
    </row>
    <row r="37" spans="1:2" x14ac:dyDescent="0.35">
      <c r="B37" t="s">
        <v>58</v>
      </c>
    </row>
    <row r="39" spans="1:2" x14ac:dyDescent="0.35">
      <c r="A39" t="s">
        <v>59</v>
      </c>
    </row>
    <row r="40" spans="1:2" x14ac:dyDescent="0.35">
      <c r="B40" t="s">
        <v>60</v>
      </c>
    </row>
    <row r="41" spans="1:2" x14ac:dyDescent="0.35">
      <c r="B41" t="s">
        <v>61</v>
      </c>
    </row>
    <row r="42" spans="1:2" x14ac:dyDescent="0.35">
      <c r="B42" t="s">
        <v>62</v>
      </c>
    </row>
    <row r="44" spans="1:2" x14ac:dyDescent="0.35">
      <c r="A44" t="s">
        <v>63</v>
      </c>
    </row>
    <row r="46" spans="1:2" x14ac:dyDescent="0.35">
      <c r="B46" t="s">
        <v>64</v>
      </c>
    </row>
    <row r="48" spans="1:2" x14ac:dyDescent="0.35">
      <c r="A48" t="s">
        <v>65</v>
      </c>
    </row>
    <row r="49" spans="1:1" x14ac:dyDescent="0.35">
      <c r="A49" t="s">
        <v>66</v>
      </c>
    </row>
    <row r="50" spans="1:1" x14ac:dyDescent="0.35">
      <c r="A50" t="s">
        <v>67</v>
      </c>
    </row>
    <row r="51" spans="1:1" x14ac:dyDescent="0.35">
      <c r="A51" t="s">
        <v>68</v>
      </c>
    </row>
    <row r="52" spans="1:1" x14ac:dyDescent="0.35">
      <c r="A52" t="s">
        <v>69</v>
      </c>
    </row>
    <row r="54" spans="1:1" x14ac:dyDescent="0.35">
      <c r="A54" t="s">
        <v>70</v>
      </c>
    </row>
    <row r="55" spans="1:1" x14ac:dyDescent="0.35">
      <c r="A55" t="s">
        <v>71</v>
      </c>
    </row>
    <row r="56" spans="1:1" x14ac:dyDescent="0.35">
      <c r="A56" t="s">
        <v>72</v>
      </c>
    </row>
    <row r="57" spans="1:1" x14ac:dyDescent="0.35">
      <c r="A57" t="s">
        <v>73</v>
      </c>
    </row>
    <row r="58" spans="1:1" x14ac:dyDescent="0.35">
      <c r="A58" t="s">
        <v>74</v>
      </c>
    </row>
    <row r="59" spans="1:1" x14ac:dyDescent="0.35">
      <c r="A59" t="s">
        <v>75</v>
      </c>
    </row>
    <row r="60" spans="1:1" x14ac:dyDescent="0.35">
      <c r="A60" t="s">
        <v>76</v>
      </c>
    </row>
    <row r="61" spans="1:1" x14ac:dyDescent="0.35">
      <c r="A61" t="s">
        <v>77</v>
      </c>
    </row>
    <row r="63" spans="1:1" x14ac:dyDescent="0.35">
      <c r="A63" t="s">
        <v>78</v>
      </c>
    </row>
    <row r="64" spans="1:1" x14ac:dyDescent="0.35">
      <c r="A64" t="s">
        <v>79</v>
      </c>
    </row>
    <row r="65" spans="1:4" x14ac:dyDescent="0.35">
      <c r="A65" t="s">
        <v>80</v>
      </c>
    </row>
    <row r="66" spans="1:4" x14ac:dyDescent="0.35">
      <c r="A66" t="s">
        <v>81</v>
      </c>
    </row>
    <row r="67" spans="1:4" x14ac:dyDescent="0.35">
      <c r="A67" t="s">
        <v>82</v>
      </c>
    </row>
    <row r="68" spans="1:4" x14ac:dyDescent="0.35">
      <c r="A68" t="s">
        <v>83</v>
      </c>
    </row>
    <row r="69" spans="1:4" x14ac:dyDescent="0.35">
      <c r="A69" t="s">
        <v>84</v>
      </c>
    </row>
    <row r="70" spans="1:4" x14ac:dyDescent="0.35">
      <c r="A70" t="s">
        <v>85</v>
      </c>
    </row>
    <row r="71" spans="1:4" x14ac:dyDescent="0.35">
      <c r="A71" t="s">
        <v>86</v>
      </c>
    </row>
    <row r="72" spans="1:4" x14ac:dyDescent="0.35">
      <c r="A72" t="s">
        <v>87</v>
      </c>
    </row>
    <row r="73" spans="1:4" x14ac:dyDescent="0.35">
      <c r="A73" t="s">
        <v>88</v>
      </c>
    </row>
    <row r="74" spans="1:4" x14ac:dyDescent="0.35">
      <c r="A74" t="s">
        <v>89</v>
      </c>
    </row>
    <row r="75" spans="1:4" x14ac:dyDescent="0.35">
      <c r="A75" t="s">
        <v>90</v>
      </c>
    </row>
    <row r="76" spans="1:4" x14ac:dyDescent="0.35">
      <c r="A76" t="s">
        <v>91</v>
      </c>
    </row>
    <row r="77" spans="1:4" x14ac:dyDescent="0.35">
      <c r="A77" t="s">
        <v>92</v>
      </c>
    </row>
    <row r="78" spans="1:4" x14ac:dyDescent="0.35">
      <c r="A78" t="s">
        <v>93</v>
      </c>
    </row>
    <row r="79" spans="1:4" x14ac:dyDescent="0.35">
      <c r="A79" t="s">
        <v>94</v>
      </c>
    </row>
    <row r="80" spans="1:4" x14ac:dyDescent="0.35">
      <c r="A80" t="s">
        <v>90</v>
      </c>
      <c r="D80" t="s">
        <v>95</v>
      </c>
    </row>
    <row r="81" spans="1:2" x14ac:dyDescent="0.35">
      <c r="A81" t="s">
        <v>96</v>
      </c>
    </row>
    <row r="83" spans="1:2" x14ac:dyDescent="0.35">
      <c r="A83" t="s">
        <v>97</v>
      </c>
    </row>
    <row r="85" spans="1:2" x14ac:dyDescent="0.35">
      <c r="A85" t="s">
        <v>98</v>
      </c>
    </row>
    <row r="86" spans="1:2" x14ac:dyDescent="0.35">
      <c r="A86" t="s">
        <v>99</v>
      </c>
    </row>
    <row r="87" spans="1:2" x14ac:dyDescent="0.35">
      <c r="A87" t="s">
        <v>100</v>
      </c>
    </row>
    <row r="88" spans="1:2" x14ac:dyDescent="0.35">
      <c r="A88" t="s">
        <v>101</v>
      </c>
    </row>
    <row r="89" spans="1:2" x14ac:dyDescent="0.35">
      <c r="A89" t="s">
        <v>102</v>
      </c>
    </row>
    <row r="90" spans="1:2" x14ac:dyDescent="0.35">
      <c r="A90" t="s">
        <v>103</v>
      </c>
    </row>
    <row r="92" spans="1:2" x14ac:dyDescent="0.35">
      <c r="A92" t="s">
        <v>104</v>
      </c>
    </row>
    <row r="93" spans="1:2" x14ac:dyDescent="0.35">
      <c r="A93" t="s">
        <v>105</v>
      </c>
    </row>
    <row r="94" spans="1:2" x14ac:dyDescent="0.35">
      <c r="A94" t="s">
        <v>106</v>
      </c>
    </row>
    <row r="95" spans="1:2" x14ac:dyDescent="0.35">
      <c r="B95" t="s">
        <v>107</v>
      </c>
    </row>
    <row r="96" spans="1:2" x14ac:dyDescent="0.35">
      <c r="A96" t="s">
        <v>108</v>
      </c>
    </row>
    <row r="97" spans="1:3" x14ac:dyDescent="0.35">
      <c r="A97" t="s">
        <v>109</v>
      </c>
    </row>
    <row r="99" spans="1:3" x14ac:dyDescent="0.35">
      <c r="A99" t="s">
        <v>110</v>
      </c>
    </row>
    <row r="101" spans="1:3" x14ac:dyDescent="0.35">
      <c r="A101" t="s">
        <v>111</v>
      </c>
    </row>
    <row r="102" spans="1:3" x14ac:dyDescent="0.35">
      <c r="A102" t="s">
        <v>112</v>
      </c>
    </row>
    <row r="103" spans="1:3" x14ac:dyDescent="0.35">
      <c r="A103" t="s">
        <v>113</v>
      </c>
    </row>
    <row r="104" spans="1:3" x14ac:dyDescent="0.35">
      <c r="A104" t="s">
        <v>114</v>
      </c>
    </row>
    <row r="106" spans="1:3" x14ac:dyDescent="0.35">
      <c r="A106" t="s">
        <v>115</v>
      </c>
    </row>
    <row r="107" spans="1:3" x14ac:dyDescent="0.35">
      <c r="A107" t="s">
        <v>116</v>
      </c>
    </row>
    <row r="108" spans="1:3" x14ac:dyDescent="0.35">
      <c r="A108" t="s">
        <v>117</v>
      </c>
    </row>
    <row r="109" spans="1:3" x14ac:dyDescent="0.35">
      <c r="B109" t="s">
        <v>118</v>
      </c>
    </row>
    <row r="110" spans="1:3" x14ac:dyDescent="0.35">
      <c r="B110" t="s">
        <v>119</v>
      </c>
    </row>
    <row r="111" spans="1:3" x14ac:dyDescent="0.35">
      <c r="C111" t="s">
        <v>120</v>
      </c>
    </row>
    <row r="112" spans="1:3" x14ac:dyDescent="0.35">
      <c r="C112" t="s">
        <v>121</v>
      </c>
    </row>
    <row r="113" spans="1:2" x14ac:dyDescent="0.35">
      <c r="B113" t="s">
        <v>122</v>
      </c>
    </row>
    <row r="114" spans="1:2" x14ac:dyDescent="0.35">
      <c r="B114" t="s">
        <v>123</v>
      </c>
    </row>
    <row r="115" spans="1:2" x14ac:dyDescent="0.35">
      <c r="B115" t="s">
        <v>124</v>
      </c>
    </row>
    <row r="116" spans="1:2" x14ac:dyDescent="0.35">
      <c r="A116" t="s">
        <v>125</v>
      </c>
    </row>
    <row r="117" spans="1:2" x14ac:dyDescent="0.35">
      <c r="A117" t="s">
        <v>126</v>
      </c>
      <c r="B117" t="s">
        <v>127</v>
      </c>
    </row>
    <row r="118" spans="1:2" x14ac:dyDescent="0.35">
      <c r="B118" t="s">
        <v>128</v>
      </c>
    </row>
    <row r="119" spans="1:2" x14ac:dyDescent="0.35">
      <c r="B119" t="s">
        <v>129</v>
      </c>
    </row>
    <row r="120" spans="1:2" x14ac:dyDescent="0.35">
      <c r="A120" t="s">
        <v>130</v>
      </c>
    </row>
    <row r="121" spans="1:2" x14ac:dyDescent="0.35">
      <c r="A121" t="s">
        <v>131</v>
      </c>
    </row>
    <row r="122" spans="1:2" x14ac:dyDescent="0.35">
      <c r="A122" t="s">
        <v>132</v>
      </c>
    </row>
    <row r="123" spans="1:2" x14ac:dyDescent="0.35">
      <c r="B123" t="s">
        <v>133</v>
      </c>
    </row>
    <row r="126" spans="1:2" x14ac:dyDescent="0.35">
      <c r="A126" t="s">
        <v>134</v>
      </c>
    </row>
    <row r="127" spans="1:2" x14ac:dyDescent="0.35">
      <c r="A127" t="s">
        <v>135</v>
      </c>
    </row>
    <row r="128" spans="1:2" x14ac:dyDescent="0.35">
      <c r="B128" t="s">
        <v>136</v>
      </c>
    </row>
    <row r="129" spans="1:2" x14ac:dyDescent="0.35">
      <c r="B129" t="s">
        <v>137</v>
      </c>
    </row>
    <row r="130" spans="1:2" x14ac:dyDescent="0.35">
      <c r="B130" t="s">
        <v>138</v>
      </c>
    </row>
    <row r="131" spans="1:2" x14ac:dyDescent="0.35">
      <c r="B131" t="s">
        <v>139</v>
      </c>
    </row>
    <row r="132" spans="1:2" x14ac:dyDescent="0.35">
      <c r="A132" t="s">
        <v>140</v>
      </c>
    </row>
    <row r="133" spans="1:2" x14ac:dyDescent="0.35">
      <c r="B133" t="s">
        <v>141</v>
      </c>
    </row>
    <row r="134" spans="1:2" x14ac:dyDescent="0.35">
      <c r="A134" t="s">
        <v>142</v>
      </c>
    </row>
    <row r="135" spans="1:2" x14ac:dyDescent="0.35">
      <c r="B135" t="s">
        <v>143</v>
      </c>
    </row>
    <row r="137" spans="1:2" x14ac:dyDescent="0.35">
      <c r="B137" t="s">
        <v>144</v>
      </c>
    </row>
    <row r="138" spans="1:2" x14ac:dyDescent="0.35">
      <c r="B138" t="s">
        <v>145</v>
      </c>
    </row>
    <row r="139" spans="1:2" x14ac:dyDescent="0.35">
      <c r="A139" t="s">
        <v>146</v>
      </c>
    </row>
    <row r="140" spans="1:2" x14ac:dyDescent="0.35">
      <c r="B140" t="s">
        <v>147</v>
      </c>
    </row>
    <row r="141" spans="1:2" x14ac:dyDescent="0.35">
      <c r="A141" t="s">
        <v>148</v>
      </c>
    </row>
    <row r="142" spans="1:2" x14ac:dyDescent="0.35">
      <c r="A142" t="s">
        <v>149</v>
      </c>
      <c r="B142" t="s">
        <v>150</v>
      </c>
    </row>
    <row r="143" spans="1:2" x14ac:dyDescent="0.35">
      <c r="A143" t="s">
        <v>90</v>
      </c>
    </row>
    <row r="144" spans="1:2" x14ac:dyDescent="0.35">
      <c r="A144" t="s">
        <v>151</v>
      </c>
    </row>
    <row r="145" spans="2:4" x14ac:dyDescent="0.35">
      <c r="B145" t="s">
        <v>152</v>
      </c>
    </row>
    <row r="146" spans="2:4" x14ac:dyDescent="0.35">
      <c r="B146" t="s">
        <v>153</v>
      </c>
    </row>
    <row r="147" spans="2:4" x14ac:dyDescent="0.35">
      <c r="B147" t="s">
        <v>154</v>
      </c>
    </row>
    <row r="148" spans="2:4" x14ac:dyDescent="0.35">
      <c r="B148" t="s">
        <v>155</v>
      </c>
    </row>
    <row r="150" spans="2:4" x14ac:dyDescent="0.35">
      <c r="B150" t="s">
        <v>156</v>
      </c>
    </row>
    <row r="151" spans="2:4" x14ac:dyDescent="0.35">
      <c r="B151" t="s">
        <v>157</v>
      </c>
      <c r="C151" t="s">
        <v>158</v>
      </c>
    </row>
    <row r="153" spans="2:4" x14ac:dyDescent="0.35">
      <c r="B153" t="s">
        <v>159</v>
      </c>
    </row>
    <row r="154" spans="2:4" x14ac:dyDescent="0.35">
      <c r="D154" t="s">
        <v>160</v>
      </c>
    </row>
    <row r="155" spans="2:4" x14ac:dyDescent="0.35">
      <c r="D155" t="s">
        <v>161</v>
      </c>
    </row>
    <row r="156" spans="2:4" x14ac:dyDescent="0.35">
      <c r="D156" t="s">
        <v>162</v>
      </c>
    </row>
    <row r="157" spans="2:4" x14ac:dyDescent="0.35">
      <c r="D157" t="s">
        <v>163</v>
      </c>
    </row>
    <row r="158" spans="2:4" x14ac:dyDescent="0.35">
      <c r="D158" t="s">
        <v>164</v>
      </c>
    </row>
    <row r="160" spans="2:4" x14ac:dyDescent="0.35">
      <c r="B160" t="s">
        <v>165</v>
      </c>
    </row>
    <row r="161" spans="2:5" x14ac:dyDescent="0.35">
      <c r="B161" t="s">
        <v>166</v>
      </c>
    </row>
    <row r="163" spans="2:5" x14ac:dyDescent="0.35">
      <c r="B163" t="s">
        <v>167</v>
      </c>
    </row>
    <row r="164" spans="2:5" x14ac:dyDescent="0.35">
      <c r="D164" t="s">
        <v>168</v>
      </c>
    </row>
    <row r="166" spans="2:5" x14ac:dyDescent="0.35">
      <c r="B166" t="s">
        <v>169</v>
      </c>
    </row>
    <row r="167" spans="2:5" x14ac:dyDescent="0.35">
      <c r="D167" t="s">
        <v>170</v>
      </c>
    </row>
    <row r="168" spans="2:5" x14ac:dyDescent="0.35">
      <c r="D168" t="s">
        <v>171</v>
      </c>
    </row>
    <row r="169" spans="2:5" x14ac:dyDescent="0.35">
      <c r="D169" t="s">
        <v>172</v>
      </c>
    </row>
    <row r="170" spans="2:5" x14ac:dyDescent="0.35">
      <c r="E170" t="s">
        <v>173</v>
      </c>
    </row>
    <row r="171" spans="2:5" x14ac:dyDescent="0.35">
      <c r="E171" t="s">
        <v>174</v>
      </c>
    </row>
    <row r="172" spans="2:5" x14ac:dyDescent="0.35">
      <c r="E172" t="s">
        <v>175</v>
      </c>
    </row>
    <row r="173" spans="2:5" x14ac:dyDescent="0.35">
      <c r="E173" t="s">
        <v>176</v>
      </c>
    </row>
    <row r="174" spans="2:5" x14ac:dyDescent="0.35">
      <c r="E174" t="s">
        <v>177</v>
      </c>
    </row>
    <row r="175" spans="2:5" x14ac:dyDescent="0.35">
      <c r="B175" t="s">
        <v>178</v>
      </c>
    </row>
    <row r="176" spans="2:5" x14ac:dyDescent="0.35">
      <c r="B176" t="s">
        <v>179</v>
      </c>
    </row>
    <row r="177" spans="1:4" x14ac:dyDescent="0.35">
      <c r="B177" t="s">
        <v>180</v>
      </c>
    </row>
    <row r="178" spans="1:4" x14ac:dyDescent="0.35">
      <c r="C178" t="s">
        <v>181</v>
      </c>
    </row>
    <row r="180" spans="1:4" x14ac:dyDescent="0.35">
      <c r="A180" t="s">
        <v>182</v>
      </c>
    </row>
    <row r="181" spans="1:4" x14ac:dyDescent="0.35">
      <c r="B181" t="s">
        <v>183</v>
      </c>
    </row>
    <row r="182" spans="1:4" x14ac:dyDescent="0.35">
      <c r="B182" t="s">
        <v>184</v>
      </c>
    </row>
    <row r="183" spans="1:4" x14ac:dyDescent="0.35">
      <c r="B183" t="s">
        <v>185</v>
      </c>
    </row>
    <row r="184" spans="1:4" x14ac:dyDescent="0.35">
      <c r="B184" t="s">
        <v>186</v>
      </c>
    </row>
    <row r="185" spans="1:4" x14ac:dyDescent="0.35">
      <c r="B185" t="s">
        <v>187</v>
      </c>
    </row>
    <row r="186" spans="1:4" x14ac:dyDescent="0.35">
      <c r="B186" t="s">
        <v>188</v>
      </c>
    </row>
    <row r="187" spans="1:4" x14ac:dyDescent="0.35">
      <c r="C187" t="s">
        <v>189</v>
      </c>
    </row>
    <row r="188" spans="1:4" x14ac:dyDescent="0.35">
      <c r="C188" t="s">
        <v>190</v>
      </c>
    </row>
    <row r="189" spans="1:4" x14ac:dyDescent="0.35">
      <c r="C189" t="s">
        <v>191</v>
      </c>
    </row>
    <row r="190" spans="1:4" x14ac:dyDescent="0.35">
      <c r="B190" t="s">
        <v>192</v>
      </c>
    </row>
    <row r="191" spans="1:4" x14ac:dyDescent="0.35">
      <c r="D191" t="s">
        <v>193</v>
      </c>
    </row>
    <row r="193" spans="1:5" x14ac:dyDescent="0.35">
      <c r="B193" t="s">
        <v>194</v>
      </c>
    </row>
    <row r="194" spans="1:5" x14ac:dyDescent="0.35">
      <c r="C194" t="s">
        <v>195</v>
      </c>
    </row>
    <row r="195" spans="1:5" x14ac:dyDescent="0.35">
      <c r="C195" t="s">
        <v>196</v>
      </c>
    </row>
    <row r="196" spans="1:5" x14ac:dyDescent="0.35">
      <c r="C196" t="s">
        <v>197</v>
      </c>
    </row>
    <row r="197" spans="1:5" x14ac:dyDescent="0.35">
      <c r="A197" t="s">
        <v>198</v>
      </c>
    </row>
    <row r="198" spans="1:5" x14ac:dyDescent="0.35">
      <c r="B198" t="s">
        <v>199</v>
      </c>
    </row>
    <row r="200" spans="1:5" x14ac:dyDescent="0.35">
      <c r="C200" t="s">
        <v>200</v>
      </c>
    </row>
    <row r="201" spans="1:5" x14ac:dyDescent="0.35">
      <c r="D201" t="s">
        <v>201</v>
      </c>
    </row>
    <row r="202" spans="1:5" x14ac:dyDescent="0.35">
      <c r="C202" t="s">
        <v>202</v>
      </c>
    </row>
    <row r="203" spans="1:5" x14ac:dyDescent="0.35">
      <c r="C203" t="s">
        <v>203</v>
      </c>
    </row>
    <row r="205" spans="1:5" x14ac:dyDescent="0.35">
      <c r="C205" t="s">
        <v>204</v>
      </c>
    </row>
    <row r="207" spans="1:5" x14ac:dyDescent="0.35">
      <c r="C207" t="s">
        <v>205</v>
      </c>
    </row>
    <row r="208" spans="1:5" x14ac:dyDescent="0.35">
      <c r="E208" t="s">
        <v>206</v>
      </c>
    </row>
    <row r="209" spans="1:5" x14ac:dyDescent="0.35">
      <c r="E209" t="s">
        <v>207</v>
      </c>
    </row>
    <row r="210" spans="1:5" x14ac:dyDescent="0.35">
      <c r="E210" t="s">
        <v>208</v>
      </c>
    </row>
    <row r="211" spans="1:5" x14ac:dyDescent="0.35">
      <c r="E211" t="s">
        <v>209</v>
      </c>
    </row>
    <row r="212" spans="1:5" x14ac:dyDescent="0.35">
      <c r="E212" t="s">
        <v>210</v>
      </c>
    </row>
    <row r="214" spans="1:5" x14ac:dyDescent="0.35">
      <c r="C214" t="s">
        <v>211</v>
      </c>
    </row>
    <row r="216" spans="1:5" x14ac:dyDescent="0.35">
      <c r="A216" t="s">
        <v>212</v>
      </c>
    </row>
    <row r="218" spans="1:5" x14ac:dyDescent="0.35">
      <c r="A218" t="s">
        <v>213</v>
      </c>
    </row>
    <row r="219" spans="1:5" x14ac:dyDescent="0.35">
      <c r="D219" t="s">
        <v>214</v>
      </c>
    </row>
    <row r="220" spans="1:5" x14ac:dyDescent="0.35">
      <c r="D220" t="s">
        <v>90</v>
      </c>
    </row>
    <row r="221" spans="1:5" x14ac:dyDescent="0.35">
      <c r="D221" t="s">
        <v>215</v>
      </c>
    </row>
    <row r="222" spans="1:5" x14ac:dyDescent="0.35">
      <c r="D222" t="s">
        <v>216</v>
      </c>
    </row>
    <row r="223" spans="1:5" x14ac:dyDescent="0.35">
      <c r="D223" t="s">
        <v>217</v>
      </c>
    </row>
    <row r="224" spans="1:5" x14ac:dyDescent="0.35">
      <c r="A224" t="s">
        <v>218</v>
      </c>
    </row>
    <row r="225" spans="4:8" x14ac:dyDescent="0.35">
      <c r="D225" t="s">
        <v>149</v>
      </c>
    </row>
    <row r="227" spans="4:8" x14ac:dyDescent="0.35">
      <c r="D227" t="s">
        <v>219</v>
      </c>
    </row>
    <row r="228" spans="4:8" x14ac:dyDescent="0.35">
      <c r="H228" t="s">
        <v>220</v>
      </c>
    </row>
    <row r="229" spans="4:8" x14ac:dyDescent="0.35">
      <c r="F229" t="s">
        <v>221</v>
      </c>
    </row>
    <row r="230" spans="4:8" x14ac:dyDescent="0.35">
      <c r="F230" t="s">
        <v>222</v>
      </c>
    </row>
    <row r="232" spans="4:8" x14ac:dyDescent="0.35">
      <c r="D232" t="s">
        <v>223</v>
      </c>
    </row>
    <row r="234" spans="4:8" x14ac:dyDescent="0.35">
      <c r="D234" t="s">
        <v>224</v>
      </c>
    </row>
    <row r="235" spans="4:8" x14ac:dyDescent="0.35">
      <c r="G235" t="s">
        <v>225</v>
      </c>
    </row>
    <row r="236" spans="4:8" x14ac:dyDescent="0.35">
      <c r="D236" t="s">
        <v>226</v>
      </c>
    </row>
    <row r="238" spans="4:8" x14ac:dyDescent="0.35">
      <c r="D238" t="s">
        <v>227</v>
      </c>
    </row>
    <row r="240" spans="4:8" x14ac:dyDescent="0.35">
      <c r="D240" t="s">
        <v>228</v>
      </c>
    </row>
    <row r="241" spans="1:4" x14ac:dyDescent="0.35">
      <c r="D241" t="s">
        <v>229</v>
      </c>
    </row>
    <row r="242" spans="1:4" x14ac:dyDescent="0.35">
      <c r="D242" t="s">
        <v>230</v>
      </c>
    </row>
    <row r="243" spans="1:4" x14ac:dyDescent="0.35">
      <c r="D243" t="s">
        <v>231</v>
      </c>
    </row>
    <row r="244" spans="1:4" x14ac:dyDescent="0.35">
      <c r="D244" t="s">
        <v>232</v>
      </c>
    </row>
    <row r="246" spans="1:4" x14ac:dyDescent="0.35">
      <c r="D246" t="s">
        <v>233</v>
      </c>
    </row>
    <row r="248" spans="1:4" x14ac:dyDescent="0.35">
      <c r="D248" t="s">
        <v>234</v>
      </c>
    </row>
    <row r="250" spans="1:4" x14ac:dyDescent="0.35">
      <c r="D250" t="s">
        <v>235</v>
      </c>
    </row>
    <row r="251" spans="1:4" x14ac:dyDescent="0.35">
      <c r="D251" t="s">
        <v>236</v>
      </c>
    </row>
    <row r="252" spans="1:4" x14ac:dyDescent="0.35">
      <c r="D252" t="s">
        <v>237</v>
      </c>
    </row>
    <row r="254" spans="1:4" x14ac:dyDescent="0.35">
      <c r="A254" t="s">
        <v>238</v>
      </c>
    </row>
    <row r="255" spans="1:4" x14ac:dyDescent="0.35">
      <c r="D255" t="s">
        <v>239</v>
      </c>
    </row>
    <row r="256" spans="1:4" x14ac:dyDescent="0.35">
      <c r="D256" t="s">
        <v>240</v>
      </c>
    </row>
    <row r="257" spans="1:4" x14ac:dyDescent="0.35">
      <c r="D257" t="s">
        <v>241</v>
      </c>
    </row>
    <row r="258" spans="1:4" x14ac:dyDescent="0.35">
      <c r="D258" t="s">
        <v>242</v>
      </c>
    </row>
    <row r="260" spans="1:4" x14ac:dyDescent="0.35">
      <c r="A260" t="s">
        <v>243</v>
      </c>
    </row>
    <row r="261" spans="1:4" x14ac:dyDescent="0.35">
      <c r="C261" t="s">
        <v>244</v>
      </c>
    </row>
    <row r="263" spans="1:4" x14ac:dyDescent="0.35">
      <c r="A263" t="s">
        <v>245</v>
      </c>
    </row>
    <row r="264" spans="1:4" x14ac:dyDescent="0.35">
      <c r="D264" t="s">
        <v>246</v>
      </c>
    </row>
    <row r="265" spans="1:4" x14ac:dyDescent="0.35">
      <c r="D265" t="s">
        <v>247</v>
      </c>
    </row>
    <row r="267" spans="1:4" x14ac:dyDescent="0.35">
      <c r="A267" t="s">
        <v>248</v>
      </c>
    </row>
    <row r="269" spans="1:4" x14ac:dyDescent="0.35">
      <c r="A269" t="s">
        <v>249</v>
      </c>
    </row>
    <row r="270" spans="1:4" x14ac:dyDescent="0.35">
      <c r="B270" t="s">
        <v>250</v>
      </c>
    </row>
    <row r="271" spans="1:4" x14ac:dyDescent="0.35">
      <c r="A271" t="s">
        <v>251</v>
      </c>
    </row>
    <row r="273" spans="1:3" x14ac:dyDescent="0.35">
      <c r="A273" t="s">
        <v>252</v>
      </c>
    </row>
    <row r="275" spans="1:3" x14ac:dyDescent="0.35">
      <c r="A275" t="s">
        <v>253</v>
      </c>
    </row>
    <row r="276" spans="1:3" x14ac:dyDescent="0.35">
      <c r="C276" t="s">
        <v>254</v>
      </c>
    </row>
    <row r="277" spans="1:3" x14ac:dyDescent="0.35">
      <c r="C277" t="s">
        <v>255</v>
      </c>
    </row>
    <row r="279" spans="1:3" x14ac:dyDescent="0.35">
      <c r="A279" t="s">
        <v>256</v>
      </c>
    </row>
    <row r="280" spans="1:3" x14ac:dyDescent="0.35">
      <c r="A280" t="s">
        <v>257</v>
      </c>
    </row>
    <row r="281" spans="1:3" x14ac:dyDescent="0.35">
      <c r="C281" t="s">
        <v>258</v>
      </c>
    </row>
    <row r="282" spans="1:3" x14ac:dyDescent="0.35">
      <c r="C282" t="s">
        <v>259</v>
      </c>
    </row>
    <row r="283" spans="1:3" x14ac:dyDescent="0.35">
      <c r="C283" t="s">
        <v>260</v>
      </c>
    </row>
    <row r="284" spans="1:3" x14ac:dyDescent="0.35">
      <c r="C284" t="s">
        <v>261</v>
      </c>
    </row>
    <row r="285" spans="1:3" x14ac:dyDescent="0.35">
      <c r="C285" t="s">
        <v>262</v>
      </c>
    </row>
    <row r="286" spans="1:3" x14ac:dyDescent="0.35">
      <c r="A286" t="s">
        <v>263</v>
      </c>
    </row>
    <row r="287" spans="1:3" x14ac:dyDescent="0.35">
      <c r="C287" t="s">
        <v>264</v>
      </c>
    </row>
    <row r="288" spans="1:3" x14ac:dyDescent="0.35">
      <c r="C288" t="s">
        <v>265</v>
      </c>
    </row>
    <row r="289" spans="3:4" x14ac:dyDescent="0.35">
      <c r="C289" t="s">
        <v>266</v>
      </c>
    </row>
    <row r="290" spans="3:4" x14ac:dyDescent="0.35">
      <c r="C290" t="s">
        <v>267</v>
      </c>
    </row>
    <row r="291" spans="3:4" x14ac:dyDescent="0.35">
      <c r="D291" t="s">
        <v>268</v>
      </c>
    </row>
    <row r="292" spans="3:4" x14ac:dyDescent="0.35">
      <c r="D292" t="s">
        <v>269</v>
      </c>
    </row>
    <row r="293" spans="3:4" x14ac:dyDescent="0.35">
      <c r="D293" t="s">
        <v>270</v>
      </c>
    </row>
    <row r="294" spans="3:4" x14ac:dyDescent="0.35">
      <c r="D294" t="s">
        <v>271</v>
      </c>
    </row>
    <row r="295" spans="3:4" x14ac:dyDescent="0.35">
      <c r="D295" t="s">
        <v>272</v>
      </c>
    </row>
    <row r="296" spans="3:4" x14ac:dyDescent="0.35">
      <c r="D296" t="s">
        <v>273</v>
      </c>
    </row>
    <row r="298" spans="3:4" x14ac:dyDescent="0.35">
      <c r="D298" t="s">
        <v>274</v>
      </c>
    </row>
    <row r="299" spans="3:4" x14ac:dyDescent="0.35">
      <c r="C299" t="s">
        <v>275</v>
      </c>
    </row>
    <row r="300" spans="3:4" x14ac:dyDescent="0.35">
      <c r="D300" t="s">
        <v>276</v>
      </c>
    </row>
    <row r="301" spans="3:4" x14ac:dyDescent="0.35">
      <c r="D301" t="s">
        <v>277</v>
      </c>
    </row>
    <row r="302" spans="3:4" x14ac:dyDescent="0.35">
      <c r="C302" t="s">
        <v>278</v>
      </c>
    </row>
    <row r="303" spans="3:4" x14ac:dyDescent="0.35">
      <c r="D303" t="s">
        <v>279</v>
      </c>
    </row>
    <row r="304" spans="3:4" x14ac:dyDescent="0.35">
      <c r="D304" t="s">
        <v>280</v>
      </c>
    </row>
    <row r="305" spans="1:4" x14ac:dyDescent="0.35">
      <c r="D305" t="s">
        <v>281</v>
      </c>
    </row>
    <row r="306" spans="1:4" x14ac:dyDescent="0.35">
      <c r="D306" t="s">
        <v>282</v>
      </c>
    </row>
    <row r="307" spans="1:4" x14ac:dyDescent="0.35">
      <c r="A307" t="s">
        <v>283</v>
      </c>
    </row>
    <row r="308" spans="1:4" x14ac:dyDescent="0.35">
      <c r="C308" t="s">
        <v>284</v>
      </c>
    </row>
    <row r="309" spans="1:4" x14ac:dyDescent="0.35">
      <c r="C309" t="s">
        <v>285</v>
      </c>
    </row>
    <row r="310" spans="1:4" x14ac:dyDescent="0.35">
      <c r="C310" t="s">
        <v>286</v>
      </c>
    </row>
    <row r="311" spans="1:4" x14ac:dyDescent="0.35">
      <c r="A311" t="s">
        <v>287</v>
      </c>
    </row>
    <row r="313" spans="1:4" x14ac:dyDescent="0.35">
      <c r="A313" t="s">
        <v>288</v>
      </c>
    </row>
    <row r="314" spans="1:4" x14ac:dyDescent="0.35">
      <c r="C314" t="s">
        <v>149</v>
      </c>
    </row>
    <row r="315" spans="1:4" x14ac:dyDescent="0.35">
      <c r="A315" t="s">
        <v>289</v>
      </c>
    </row>
    <row r="316" spans="1:4" x14ac:dyDescent="0.35">
      <c r="A316" t="s">
        <v>290</v>
      </c>
    </row>
    <row r="317" spans="1:4" x14ac:dyDescent="0.35">
      <c r="A317" t="s">
        <v>291</v>
      </c>
    </row>
    <row r="318" spans="1:4" x14ac:dyDescent="0.35">
      <c r="A318" t="s">
        <v>292</v>
      </c>
    </row>
    <row r="319" spans="1:4" x14ac:dyDescent="0.35">
      <c r="A319" t="s">
        <v>293</v>
      </c>
    </row>
    <row r="325" spans="4:6" x14ac:dyDescent="0.35">
      <c r="D325" t="s">
        <v>149</v>
      </c>
    </row>
    <row r="326" spans="4:6" x14ac:dyDescent="0.35">
      <c r="D326" t="s">
        <v>294</v>
      </c>
    </row>
    <row r="327" spans="4:6" x14ac:dyDescent="0.35">
      <c r="D327" t="s">
        <v>295</v>
      </c>
    </row>
    <row r="330" spans="4:6" x14ac:dyDescent="0.35">
      <c r="F330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Guggilla, Chinnappa</dc:creator>
  <cp:lastModifiedBy>Guggilla, Chinnappa</cp:lastModifiedBy>
  <dcterms:created xsi:type="dcterms:W3CDTF">2020-06-06T10:35:12Z</dcterms:created>
  <dcterms:modified xsi:type="dcterms:W3CDTF">2020-06-06T12:17:32Z</dcterms:modified>
</cp:coreProperties>
</file>