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hinnappa.guggilla\Documents\personal\SMP16\Decision_Making_Uncertainity\SMP-May 6\SMP-May 6\"/>
    </mc:Choice>
  </mc:AlternateContent>
  <xr:revisionPtr revIDLastSave="0" documentId="13_ncr:1_{ABC33F90-529E-4E44-B32E-3735C93311BB}" xr6:coauthVersionLast="44" xr6:coauthVersionMax="44" xr10:uidLastSave="{00000000-0000-0000-0000-000000000000}"/>
  <bookViews>
    <workbookView xWindow="-110" yWindow="-110" windowWidth="19420" windowHeight="10420" tabRatio="500" firstSheet="5" activeTab="10" xr2:uid="{00000000-000D-0000-FFFF-FFFF00000000}"/>
  </bookViews>
  <sheets>
    <sheet name="Salt" sheetId="1" r:id="rId1"/>
    <sheet name="Salt-Average" sheetId="6" r:id="rId2"/>
    <sheet name="Salt 2" sheetId="2" r:id="rId3"/>
    <sheet name="Salt 2 (Exp)" sheetId="7" r:id="rId4"/>
    <sheet name="Bicycles-Simple Exp Smoothing" sheetId="3" r:id="rId5"/>
    <sheet name="Umbrellas" sheetId="4" r:id="rId6"/>
    <sheet name="Sheet3" sheetId="8" r:id="rId7"/>
    <sheet name="Sheet1" sheetId="9" r:id="rId8"/>
    <sheet name="Sheet2" sheetId="10" r:id="rId9"/>
    <sheet name="Sheet4" sheetId="11" r:id="rId10"/>
    <sheet name="Sheet5" sheetId="12" r:id="rId11"/>
    <sheet name="TVs" sheetId="5" r:id="rId12"/>
  </sheets>
  <definedNames>
    <definedName name="solver_adj" localSheetId="4" hidden="1">'Bicycles-Simple Exp Smoothing'!#REF!</definedName>
    <definedName name="solver_adj" localSheetId="2" hidden="1">'Salt 2'!#REF!</definedName>
    <definedName name="solver_adj" localSheetId="3" hidden="1">'Salt 2 (Exp)'!$C$1</definedName>
    <definedName name="solver_cvg" localSheetId="4" hidden="1">0.0001</definedName>
    <definedName name="solver_cvg" localSheetId="2" hidden="1">0.0001</definedName>
    <definedName name="solver_cvg" localSheetId="3" hidden="1">0.0001</definedName>
    <definedName name="solver_drv" localSheetId="4" hidden="1">1</definedName>
    <definedName name="solver_drv" localSheetId="2" hidden="1">1</definedName>
    <definedName name="solver_drv" localSheetId="3" hidden="1">1</definedName>
    <definedName name="solver_eng" localSheetId="4" hidden="1">1</definedName>
    <definedName name="solver_eng" localSheetId="2" hidden="1">1</definedName>
    <definedName name="solver_eng" localSheetId="3" hidden="1">1</definedName>
    <definedName name="solver_est" localSheetId="4" hidden="1">1</definedName>
    <definedName name="solver_est" localSheetId="3" hidden="1">1</definedName>
    <definedName name="solver_itr" localSheetId="4" hidden="1">2147483647</definedName>
    <definedName name="solver_itr" localSheetId="2" hidden="1">2147483647</definedName>
    <definedName name="solver_itr" localSheetId="3" hidden="1">2147483647</definedName>
    <definedName name="solver_lhs1" localSheetId="4" hidden="1">'Bicycles-Simple Exp Smoothing'!#REF!</definedName>
    <definedName name="solver_lhs1" localSheetId="2" hidden="1">'Salt 2'!#REF!</definedName>
    <definedName name="solver_lhs1" localSheetId="3" hidden="1">'Salt 2 (Exp)'!$C$1</definedName>
    <definedName name="solver_lhs2" localSheetId="4" hidden="1">'Bicycles-Simple Exp Smoothing'!#REF!</definedName>
    <definedName name="solver_lhs2" localSheetId="3" hidden="1">'Salt 2 (Exp)'!$C$1</definedName>
    <definedName name="solver_lin" localSheetId="4" hidden="1">2</definedName>
    <definedName name="solver_lin" localSheetId="2" hidden="1">2</definedName>
    <definedName name="solver_mip" localSheetId="4" hidden="1">2147483647</definedName>
    <definedName name="solver_mip" localSheetId="2" hidden="1">2147483647</definedName>
    <definedName name="solver_mip" localSheetId="3" hidden="1">2147483647</definedName>
    <definedName name="solver_mni" localSheetId="4" hidden="1">30</definedName>
    <definedName name="solver_mni" localSheetId="2" hidden="1">30</definedName>
    <definedName name="solver_mni" localSheetId="3" hidden="1">30</definedName>
    <definedName name="solver_mrt" localSheetId="4" hidden="1">0.075</definedName>
    <definedName name="solver_mrt" localSheetId="2" hidden="1">0.075</definedName>
    <definedName name="solver_mrt" localSheetId="3" hidden="1">0.075</definedName>
    <definedName name="solver_msl" localSheetId="4" hidden="1">2</definedName>
    <definedName name="solver_msl" localSheetId="2" hidden="1">2</definedName>
    <definedName name="solver_msl" localSheetId="3" hidden="1">2</definedName>
    <definedName name="solver_neg" localSheetId="4" hidden="1">1</definedName>
    <definedName name="solver_neg" localSheetId="2" hidden="1">1</definedName>
    <definedName name="solver_neg" localSheetId="3" hidden="1">1</definedName>
    <definedName name="solver_nod" localSheetId="4" hidden="1">2147483647</definedName>
    <definedName name="solver_nod" localSheetId="2" hidden="1">2147483647</definedName>
    <definedName name="solver_nod" localSheetId="3" hidden="1">2147483647</definedName>
    <definedName name="solver_num" localSheetId="4" hidden="1">1</definedName>
    <definedName name="solver_num" localSheetId="2" hidden="1">1</definedName>
    <definedName name="solver_num" localSheetId="3" hidden="1">2</definedName>
    <definedName name="solver_nwt" localSheetId="4" hidden="1">1</definedName>
    <definedName name="solver_nwt" localSheetId="3" hidden="1">1</definedName>
    <definedName name="solver_opt" localSheetId="4" hidden="1">'Bicycles-Simple Exp Smoothing'!#REF!</definedName>
    <definedName name="solver_opt" localSheetId="2" hidden="1">'Salt 2'!#REF!</definedName>
    <definedName name="solver_opt" localSheetId="3" hidden="1">'Salt 2 (Exp)'!$G$2</definedName>
    <definedName name="solver_pre" localSheetId="4" hidden="1">0.000001</definedName>
    <definedName name="solver_pre" localSheetId="2" hidden="1">0.000001</definedName>
    <definedName name="solver_pre" localSheetId="3" hidden="1">0.000001</definedName>
    <definedName name="solver_rbv" localSheetId="4" hidden="1">1</definedName>
    <definedName name="solver_rbv" localSheetId="2" hidden="1">1</definedName>
    <definedName name="solver_rbv" localSheetId="3" hidden="1">1</definedName>
    <definedName name="solver_rel1" localSheetId="4" hidden="1">1</definedName>
    <definedName name="solver_rel1" localSheetId="2" hidden="1">1</definedName>
    <definedName name="solver_rel1" localSheetId="3" hidden="1">1</definedName>
    <definedName name="solver_rel2" localSheetId="4" hidden="1">1</definedName>
    <definedName name="solver_rel2" localSheetId="3" hidden="1">3</definedName>
    <definedName name="solver_rhs1" localSheetId="4" hidden="1">1</definedName>
    <definedName name="solver_rhs1" localSheetId="2" hidden="1">1</definedName>
    <definedName name="solver_rhs1" localSheetId="3" hidden="1">1</definedName>
    <definedName name="solver_rhs2" localSheetId="4" hidden="1">1</definedName>
    <definedName name="solver_rhs2" localSheetId="3" hidden="1">0</definedName>
    <definedName name="solver_rlx" localSheetId="4" hidden="1">2</definedName>
    <definedName name="solver_rlx" localSheetId="2" hidden="1">2</definedName>
    <definedName name="solver_rlx" localSheetId="3" hidden="1">2</definedName>
    <definedName name="solver_rsd" localSheetId="4" hidden="1">0</definedName>
    <definedName name="solver_rsd" localSheetId="2" hidden="1">0</definedName>
    <definedName name="solver_rsd" localSheetId="3" hidden="1">0</definedName>
    <definedName name="solver_scl" localSheetId="4" hidden="1">1</definedName>
    <definedName name="solver_scl" localSheetId="2" hidden="1">1</definedName>
    <definedName name="solver_scl" localSheetId="3" hidden="1">1</definedName>
    <definedName name="solver_sho" localSheetId="4" hidden="1">2</definedName>
    <definedName name="solver_sho" localSheetId="2" hidden="1">2</definedName>
    <definedName name="solver_sho" localSheetId="3" hidden="1">2</definedName>
    <definedName name="solver_ssz" localSheetId="4" hidden="1">100</definedName>
    <definedName name="solver_ssz" localSheetId="2" hidden="1">100</definedName>
    <definedName name="solver_ssz" localSheetId="3" hidden="1">100</definedName>
    <definedName name="solver_tim" localSheetId="4" hidden="1">2147483647</definedName>
    <definedName name="solver_tim" localSheetId="2" hidden="1">2147483647</definedName>
    <definedName name="solver_tim" localSheetId="3" hidden="1">2147483647</definedName>
    <definedName name="solver_tol" localSheetId="4" hidden="1">0.01</definedName>
    <definedName name="solver_tol" localSheetId="2" hidden="1">0.01</definedName>
    <definedName name="solver_tol" localSheetId="3" hidden="1">0.01</definedName>
    <definedName name="solver_typ" localSheetId="4" hidden="1">2</definedName>
    <definedName name="solver_typ" localSheetId="2" hidden="1">2</definedName>
    <definedName name="solver_typ" localSheetId="3" hidden="1">2</definedName>
    <definedName name="solver_val" localSheetId="4" hidden="1">0</definedName>
    <definedName name="solver_val" localSheetId="2" hidden="1">0</definedName>
    <definedName name="solver_val" localSheetId="3" hidden="1">0</definedName>
    <definedName name="solver_ver" localSheetId="4" hidden="1">3</definedName>
    <definedName name="solver_ver" localSheetId="2" hidden="1">2</definedName>
    <definedName name="solver_ver" localSheetId="3" hidden="1">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" i="5"/>
  <c r="G4" i="4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8" i="2"/>
  <c r="C7" i="2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6" i="6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" i="5"/>
  <c r="D30" i="8"/>
  <c r="D27" i="8"/>
  <c r="D23" i="4"/>
  <c r="D24" i="4"/>
  <c r="D25" i="4"/>
  <c r="D22" i="4"/>
  <c r="D2" i="4"/>
  <c r="D3" i="4"/>
  <c r="D4" i="4"/>
  <c r="D5" i="4"/>
  <c r="C4" i="3"/>
  <c r="D4" i="3"/>
  <c r="C14" i="3"/>
  <c r="C15" i="3"/>
  <c r="C16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4" i="7"/>
  <c r="D4" i="7"/>
  <c r="E4" i="7"/>
  <c r="C5" i="7"/>
  <c r="D5" i="7"/>
  <c r="E5" i="7"/>
  <c r="C6" i="7"/>
  <c r="D6" i="7"/>
  <c r="E6" i="7"/>
  <c r="C7" i="7"/>
  <c r="D7" i="7"/>
  <c r="E7" i="7"/>
  <c r="C8" i="7"/>
  <c r="D8" i="7"/>
  <c r="E8" i="7"/>
  <c r="C9" i="7"/>
  <c r="D9" i="7"/>
  <c r="E9" i="7"/>
  <c r="C10" i="7"/>
  <c r="D10" i="7"/>
  <c r="E10" i="7"/>
  <c r="C11" i="7"/>
  <c r="D11" i="7"/>
  <c r="E11" i="7"/>
  <c r="C12" i="7"/>
  <c r="D12" i="7"/>
  <c r="E12" i="7"/>
  <c r="C13" i="7"/>
  <c r="D13" i="7"/>
  <c r="E13" i="7"/>
  <c r="C14" i="7"/>
  <c r="D14" i="7"/>
  <c r="E14" i="7"/>
  <c r="C15" i="7"/>
  <c r="D15" i="7"/>
  <c r="E15" i="7"/>
  <c r="C16" i="7"/>
  <c r="D16" i="7"/>
  <c r="E16" i="7"/>
  <c r="C17" i="7"/>
  <c r="D17" i="7"/>
  <c r="E17" i="7"/>
  <c r="C18" i="7"/>
  <c r="D18" i="7"/>
  <c r="E18" i="7"/>
  <c r="C19" i="7"/>
  <c r="D19" i="7"/>
  <c r="E19" i="7"/>
  <c r="C20" i="7"/>
  <c r="D20" i="7"/>
  <c r="E20" i="7"/>
  <c r="C21" i="7"/>
  <c r="D21" i="7"/>
  <c r="E21" i="7"/>
  <c r="C22" i="7"/>
  <c r="D22" i="7"/>
  <c r="E22" i="7"/>
  <c r="C23" i="7"/>
  <c r="D23" i="7"/>
  <c r="E23" i="7"/>
  <c r="C24" i="7"/>
  <c r="D24" i="7"/>
  <c r="E24" i="7"/>
  <c r="C25" i="7"/>
  <c r="D25" i="7"/>
  <c r="E25" i="7"/>
  <c r="C26" i="7"/>
  <c r="D26" i="7"/>
  <c r="D27" i="7"/>
  <c r="D28" i="7"/>
  <c r="F5" i="7"/>
  <c r="H5" i="7"/>
  <c r="F6" i="7"/>
  <c r="H6" i="7"/>
  <c r="F7" i="7"/>
  <c r="H7" i="7"/>
  <c r="F8" i="7"/>
  <c r="H8" i="7"/>
  <c r="F9" i="7"/>
  <c r="H9" i="7"/>
  <c r="F10" i="7"/>
  <c r="H10" i="7"/>
  <c r="F11" i="7"/>
  <c r="H11" i="7"/>
  <c r="F12" i="7"/>
  <c r="H12" i="7"/>
  <c r="F13" i="7"/>
  <c r="H13" i="7"/>
  <c r="F14" i="7"/>
  <c r="H14" i="7"/>
  <c r="F15" i="7"/>
  <c r="H15" i="7"/>
  <c r="F16" i="7"/>
  <c r="H16" i="7"/>
  <c r="F17" i="7"/>
  <c r="H17" i="7"/>
  <c r="F18" i="7"/>
  <c r="H18" i="7"/>
  <c r="F19" i="7"/>
  <c r="H19" i="7"/>
  <c r="F20" i="7"/>
  <c r="H20" i="7"/>
  <c r="F21" i="7"/>
  <c r="H21" i="7"/>
  <c r="F22" i="7"/>
  <c r="H22" i="7"/>
  <c r="F23" i="7"/>
  <c r="H23" i="7"/>
  <c r="F24" i="7"/>
  <c r="H24" i="7"/>
  <c r="F25" i="7"/>
  <c r="H25" i="7"/>
  <c r="F4" i="7"/>
  <c r="H4" i="7"/>
  <c r="H2" i="7"/>
  <c r="F2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4" i="7"/>
  <c r="G2" i="7"/>
  <c r="D7" i="2"/>
  <c r="E7" i="2"/>
  <c r="F7" i="2"/>
  <c r="C18" i="1"/>
  <c r="C17" i="1"/>
  <c r="C16" i="1"/>
  <c r="C5" i="6"/>
  <c r="D5" i="6"/>
  <c r="E5" i="6"/>
  <c r="G5" i="6"/>
  <c r="D15" i="6"/>
  <c r="E15" i="6"/>
  <c r="G15" i="6"/>
  <c r="F15" i="6"/>
  <c r="D14" i="6"/>
  <c r="E14" i="6"/>
  <c r="G14" i="6"/>
  <c r="F14" i="6"/>
  <c r="D13" i="6"/>
  <c r="E13" i="6"/>
  <c r="G13" i="6"/>
  <c r="F13" i="6"/>
  <c r="D12" i="6"/>
  <c r="E12" i="6"/>
  <c r="G12" i="6"/>
  <c r="F12" i="6"/>
  <c r="D11" i="6"/>
  <c r="E11" i="6"/>
  <c r="G11" i="6"/>
  <c r="F11" i="6"/>
  <c r="D10" i="6"/>
  <c r="E10" i="6"/>
  <c r="G10" i="6"/>
  <c r="F10" i="6"/>
  <c r="D9" i="6"/>
  <c r="E9" i="6"/>
  <c r="G9" i="6"/>
  <c r="F9" i="6"/>
  <c r="D8" i="6"/>
  <c r="E8" i="6"/>
  <c r="G8" i="6"/>
  <c r="F8" i="6"/>
  <c r="D7" i="6"/>
  <c r="E7" i="6"/>
  <c r="G7" i="6"/>
  <c r="F7" i="6"/>
  <c r="D6" i="6"/>
  <c r="E6" i="6"/>
  <c r="G6" i="6"/>
  <c r="F6" i="6"/>
  <c r="F5" i="6"/>
  <c r="G2" i="6"/>
  <c r="F2" i="6"/>
  <c r="E2" i="6"/>
  <c r="C6" i="1"/>
  <c r="D6" i="1"/>
  <c r="E6" i="1"/>
  <c r="G6" i="1"/>
  <c r="C7" i="1"/>
  <c r="D7" i="1"/>
  <c r="E7" i="1"/>
  <c r="G7" i="1"/>
  <c r="C8" i="1"/>
  <c r="D8" i="1"/>
  <c r="E8" i="1"/>
  <c r="G8" i="1"/>
  <c r="C9" i="1"/>
  <c r="D9" i="1"/>
  <c r="E9" i="1"/>
  <c r="G9" i="1"/>
  <c r="C10" i="1"/>
  <c r="D10" i="1"/>
  <c r="E10" i="1"/>
  <c r="G10" i="1"/>
  <c r="C11" i="1"/>
  <c r="D11" i="1"/>
  <c r="E11" i="1"/>
  <c r="G11" i="1"/>
  <c r="C12" i="1"/>
  <c r="D12" i="1"/>
  <c r="E12" i="1"/>
  <c r="G12" i="1"/>
  <c r="C13" i="1"/>
  <c r="D13" i="1"/>
  <c r="E13" i="1"/>
  <c r="G13" i="1"/>
  <c r="C14" i="1"/>
  <c r="D14" i="1"/>
  <c r="E14" i="1"/>
  <c r="G14" i="1"/>
  <c r="C15" i="1"/>
  <c r="D15" i="1"/>
  <c r="E15" i="1"/>
  <c r="G15" i="1"/>
  <c r="C5" i="1"/>
  <c r="D5" i="1"/>
  <c r="E5" i="1"/>
  <c r="G5" i="1"/>
  <c r="F5" i="1"/>
  <c r="F6" i="1"/>
  <c r="F7" i="1"/>
  <c r="F8" i="1"/>
  <c r="F9" i="1"/>
  <c r="F10" i="1"/>
  <c r="F11" i="1"/>
  <c r="F12" i="1"/>
  <c r="F13" i="1"/>
  <c r="F14" i="1"/>
  <c r="F15" i="1"/>
  <c r="F2" i="1"/>
  <c r="G2" i="1"/>
  <c r="E2" i="1"/>
</calcChain>
</file>

<file path=xl/sharedStrings.xml><?xml version="1.0" encoding="utf-8"?>
<sst xmlns="http://schemas.openxmlformats.org/spreadsheetml/2006/main" count="145" uniqueCount="62">
  <si>
    <t>Week</t>
  </si>
  <si>
    <t>Sales (1000s kg)</t>
  </si>
  <si>
    <t>Year</t>
  </si>
  <si>
    <t>Sales (in 1000s)</t>
  </si>
  <si>
    <t>Quarter</t>
  </si>
  <si>
    <t>Sales</t>
  </si>
  <si>
    <t>Naïve Forecast</t>
  </si>
  <si>
    <t>Average Method</t>
  </si>
  <si>
    <t>One-step Forecast (Naïve)</t>
  </si>
  <si>
    <t>Error</t>
  </si>
  <si>
    <t>Absolute Error</t>
  </si>
  <si>
    <t>Squared Error</t>
  </si>
  <si>
    <t>Absolute % Error</t>
  </si>
  <si>
    <t>MAD</t>
  </si>
  <si>
    <t>MSE</t>
  </si>
  <si>
    <t>MAPE</t>
  </si>
  <si>
    <t>One-step Forecast (Average)</t>
  </si>
  <si>
    <t>Exponential Smoothing Method</t>
  </si>
  <si>
    <t>Moving Average Method</t>
  </si>
  <si>
    <t>One-step forecast</t>
  </si>
  <si>
    <t>One-step forecast (Moving average, k = 3)</t>
  </si>
  <si>
    <t>% Abs Erros</t>
  </si>
  <si>
    <t>Alpha</t>
  </si>
  <si>
    <t>Level</t>
  </si>
  <si>
    <t>Sales = 20.4 + 1.1*year</t>
  </si>
  <si>
    <t>Forecast</t>
  </si>
  <si>
    <t>One step Forecast</t>
  </si>
  <si>
    <t>Time period</t>
  </si>
  <si>
    <t>Qtr 1</t>
  </si>
  <si>
    <t>Qtr 2</t>
  </si>
  <si>
    <t>Qtr 3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</si>
  <si>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</si>
  <si>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</si>
  <si>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</si>
  <si>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</si>
  <si>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</si>
  <si>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</si>
  <si>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</si>
  <si>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</si>
  <si>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</si>
  <si>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</si>
  <si>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</si>
  <si>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</si>
  <si>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</si>
  <si>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</si>
  <si>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</si>
  <si>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</si>
  <si>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</si>
  <si>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</si>
  <si>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</si>
  <si>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</si>
  <si>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</si>
  <si>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</si>
  <si>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</si>
  <si>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</si>
  <si>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 xml:space="preserve">Sales = </t>
  </si>
  <si>
    <t>6.06+.1456*time period -1.36*Qtr 1-2.033*Qtr 2-.304*Qtr 3</t>
  </si>
  <si>
    <t>For Qtr 1</t>
  </si>
  <si>
    <t>.+.1456*time period</t>
  </si>
  <si>
    <t>Qtr 4</t>
  </si>
  <si>
    <t xml:space="preserve">Sales  </t>
  </si>
  <si>
    <t>6.06+.1456*time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</si>
</sst>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rgb="FF000000"/>
      <name val="Calibri"/>
      <family val="2"/>
      <charset val="1"/>
    </font>
    <font>
      <sz val="14"/>
      <color rgb="FF000000"/>
      <name val="Calibri"/>
      <family val="2"/>
    </font>
    <font>
      <b/>
      <sz val="12"/>
      <color rgb="FF000000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i/>
      <sz val="12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BF1DE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BE4B48"/>
      </left>
      <right style="thin">
        <color rgb="FFBE4B48"/>
      </right>
      <top style="thin">
        <color rgb="FFBE4B48"/>
      </top>
      <bottom style="thin">
        <color rgb="FFBE4B48"/>
      </bottom>
      <diagonal/>
    </border>
    <border>
      <left style="thin">
        <color rgb="FFBE4B48"/>
      </left>
      <right style="thin">
        <color rgb="FFBE4B48"/>
      </right>
      <top/>
      <bottom/>
      <diagonal/>
    </border>
    <border>
      <left style="thin">
        <color rgb="FFBE4B48"/>
      </left>
      <right/>
      <top style="thin">
        <color rgb="FFBE4B48"/>
      </top>
      <bottom style="thin">
        <color rgb="FFBE4B48"/>
      </bottom>
      <diagonal/>
    </border>
    <border>
      <left style="thin">
        <color rgb="FFBE4B48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25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0" xfId="0" applyFont="1"/>
    <xf numFmtId="0" fontId="1" fillId="2" borderId="1" xfId="0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0" fillId="0" borderId="0" xfId="0" applyAlignment="1">
      <alignment wrapText="1"/>
    </xf>
    <xf numFmtId="0" fontId="0" fillId="3" borderId="0" xfId="0" applyFill="1"/>
    <xf numFmtId="9" fontId="0" fillId="0" borderId="0" xfId="11" applyFo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4" borderId="0" xfId="0" applyFill="1"/>
    <xf numFmtId="2" fontId="2" fillId="0" borderId="0" xfId="0" applyNumberFormat="1" applyFont="1" applyAlignment="1">
      <alignment wrapText="1"/>
    </xf>
    <xf numFmtId="2" fontId="6" fillId="0" borderId="0" xfId="0" applyNumberFormat="1" applyFont="1"/>
    <xf numFmtId="0" fontId="1" fillId="0" borderId="2" xfId="0" applyFont="1" applyFill="1" applyBorder="1" applyAlignment="1">
      <alignment horizontal="right" wrapText="1"/>
    </xf>
    <xf numFmtId="0" fontId="0" fillId="0" borderId="0" xfId="0" applyAlignment="1">
      <alignment horizontal="right"/>
    </xf>
    <xf numFmtId="0" fontId="1" fillId="0" borderId="4" xfId="0" applyFont="1" applyFill="1" applyBorder="1" applyAlignment="1">
      <alignment horizontal="center" wrapText="1"/>
    </xf>
    <xf numFmtId="0" fontId="0" fillId="0" borderId="0" xfId="0" applyFill="1" applyBorder="1" applyAlignment="1"/>
    <xf numFmtId="0" fontId="0" fillId="0" borderId="5" xfId="0" applyFill="1" applyBorder="1" applyAlignment="1"/>
    <xf numFmtId="0" fontId="7" fillId="0" borderId="6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Continuous"/>
    </xf>
    <xf numFmtId="0" fontId="0" fillId="4" borderId="0" xfId="0" applyFill="1" applyBorder="1" applyAlignment="1"/>
    <xf numFmtId="0" fontId="6" fillId="0" borderId="5" xfId="0" applyFont="1" applyFill="1" applyBorder="1" applyAlignment="1"/>
  </cellXfs>
  <cellStyles count="1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Percent" xfId="11" builtinId="5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BE4B48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Salt!$B$3</c:f>
              <c:strCache>
                <c:ptCount val="1"/>
                <c:pt idx="0">
                  <c:v>Sales (1000s kg)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Salt!$A$4:$A$15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Salt!$B$4:$B$15</c:f>
              <c:numCache>
                <c:formatCode>General</c:formatCode>
                <c:ptCount val="12"/>
                <c:pt idx="0">
                  <c:v>17</c:v>
                </c:pt>
                <c:pt idx="1">
                  <c:v>21</c:v>
                </c:pt>
                <c:pt idx="2">
                  <c:v>19</c:v>
                </c:pt>
                <c:pt idx="3">
                  <c:v>23</c:v>
                </c:pt>
                <c:pt idx="4">
                  <c:v>18</c:v>
                </c:pt>
                <c:pt idx="5">
                  <c:v>16</c:v>
                </c:pt>
                <c:pt idx="6">
                  <c:v>20</c:v>
                </c:pt>
                <c:pt idx="7">
                  <c:v>18</c:v>
                </c:pt>
                <c:pt idx="8">
                  <c:v>22</c:v>
                </c:pt>
                <c:pt idx="9">
                  <c:v>20</c:v>
                </c:pt>
                <c:pt idx="10">
                  <c:v>15</c:v>
                </c:pt>
                <c:pt idx="11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64-4096-8587-F0EBEC934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597919"/>
        <c:axId val="945590431"/>
      </c:scatterChart>
      <c:valAx>
        <c:axId val="94559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590431"/>
        <c:crosses val="autoZero"/>
        <c:crossBetween val="midCat"/>
      </c:valAx>
      <c:valAx>
        <c:axId val="94559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59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'Salt 2'!$B$3</c:f>
              <c:strCache>
                <c:ptCount val="1"/>
                <c:pt idx="0">
                  <c:v>Sales (1000s kg)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'Salt 2'!$A$4:$A$25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'Salt 2'!$B$4:$B$25</c:f>
              <c:numCache>
                <c:formatCode>General</c:formatCode>
                <c:ptCount val="22"/>
                <c:pt idx="0">
                  <c:v>17</c:v>
                </c:pt>
                <c:pt idx="1">
                  <c:v>21</c:v>
                </c:pt>
                <c:pt idx="2">
                  <c:v>19</c:v>
                </c:pt>
                <c:pt idx="3">
                  <c:v>23</c:v>
                </c:pt>
                <c:pt idx="4">
                  <c:v>18</c:v>
                </c:pt>
                <c:pt idx="5">
                  <c:v>16</c:v>
                </c:pt>
                <c:pt idx="6">
                  <c:v>20</c:v>
                </c:pt>
                <c:pt idx="7">
                  <c:v>18</c:v>
                </c:pt>
                <c:pt idx="8">
                  <c:v>22</c:v>
                </c:pt>
                <c:pt idx="9">
                  <c:v>20</c:v>
                </c:pt>
                <c:pt idx="10">
                  <c:v>15</c:v>
                </c:pt>
                <c:pt idx="11">
                  <c:v>22</c:v>
                </c:pt>
                <c:pt idx="12">
                  <c:v>31</c:v>
                </c:pt>
                <c:pt idx="13">
                  <c:v>34</c:v>
                </c:pt>
                <c:pt idx="14">
                  <c:v>31</c:v>
                </c:pt>
                <c:pt idx="15">
                  <c:v>33</c:v>
                </c:pt>
                <c:pt idx="16">
                  <c:v>28</c:v>
                </c:pt>
                <c:pt idx="17">
                  <c:v>32</c:v>
                </c:pt>
                <c:pt idx="18">
                  <c:v>30</c:v>
                </c:pt>
                <c:pt idx="19">
                  <c:v>29</c:v>
                </c:pt>
                <c:pt idx="20">
                  <c:v>34</c:v>
                </c:pt>
                <c:pt idx="21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7F-4A96-8F66-442575DF2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027295"/>
        <c:axId val="303028127"/>
      </c:scatterChart>
      <c:valAx>
        <c:axId val="30302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28127"/>
        <c:crosses val="autoZero"/>
        <c:crossBetween val="midCat"/>
      </c:valAx>
      <c:valAx>
        <c:axId val="30302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2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163188976377948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'Salt 2'!$B$3</c:f>
              <c:strCache>
                <c:ptCount val="1"/>
                <c:pt idx="0">
                  <c:v>Sales (1000s kg)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'Salt 2'!$A$4:$A$25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'Salt 2'!$B$4:$B$25</c:f>
              <c:numCache>
                <c:formatCode>General</c:formatCode>
                <c:ptCount val="22"/>
                <c:pt idx="0">
                  <c:v>17</c:v>
                </c:pt>
                <c:pt idx="1">
                  <c:v>21</c:v>
                </c:pt>
                <c:pt idx="2">
                  <c:v>19</c:v>
                </c:pt>
                <c:pt idx="3">
                  <c:v>23</c:v>
                </c:pt>
                <c:pt idx="4">
                  <c:v>18</c:v>
                </c:pt>
                <c:pt idx="5">
                  <c:v>16</c:v>
                </c:pt>
                <c:pt idx="6">
                  <c:v>20</c:v>
                </c:pt>
                <c:pt idx="7">
                  <c:v>18</c:v>
                </c:pt>
                <c:pt idx="8">
                  <c:v>22</c:v>
                </c:pt>
                <c:pt idx="9">
                  <c:v>20</c:v>
                </c:pt>
                <c:pt idx="10">
                  <c:v>15</c:v>
                </c:pt>
                <c:pt idx="11">
                  <c:v>22</c:v>
                </c:pt>
                <c:pt idx="12">
                  <c:v>31</c:v>
                </c:pt>
                <c:pt idx="13">
                  <c:v>34</c:v>
                </c:pt>
                <c:pt idx="14">
                  <c:v>31</c:v>
                </c:pt>
                <c:pt idx="15">
                  <c:v>33</c:v>
                </c:pt>
                <c:pt idx="16">
                  <c:v>28</c:v>
                </c:pt>
                <c:pt idx="17">
                  <c:v>32</c:v>
                </c:pt>
                <c:pt idx="18">
                  <c:v>30</c:v>
                </c:pt>
                <c:pt idx="19">
                  <c:v>29</c:v>
                </c:pt>
                <c:pt idx="20">
                  <c:v>34</c:v>
                </c:pt>
                <c:pt idx="21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0-4DD8-B967-8E3A2701E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58271"/>
        <c:axId val="532552447"/>
      </c:scatterChart>
      <c:valAx>
        <c:axId val="532558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52447"/>
        <c:crosses val="autoZero"/>
        <c:crossBetween val="midCat"/>
      </c:valAx>
      <c:valAx>
        <c:axId val="53255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58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8.3750000000000005E-2"/>
          <c:w val="0.89019685039370078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'Salt 2 (Exp)'!$B$3</c:f>
              <c:strCache>
                <c:ptCount val="1"/>
                <c:pt idx="0">
                  <c:v>Sales (1000s kg)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'Salt 2 (Exp)'!$A$4:$A$28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'Salt 2 (Exp)'!$B$4:$B$28</c:f>
              <c:numCache>
                <c:formatCode>General</c:formatCode>
                <c:ptCount val="25"/>
                <c:pt idx="0">
                  <c:v>17</c:v>
                </c:pt>
                <c:pt idx="1">
                  <c:v>21</c:v>
                </c:pt>
                <c:pt idx="2">
                  <c:v>19</c:v>
                </c:pt>
                <c:pt idx="3">
                  <c:v>23</c:v>
                </c:pt>
                <c:pt idx="4">
                  <c:v>18</c:v>
                </c:pt>
                <c:pt idx="5">
                  <c:v>16</c:v>
                </c:pt>
                <c:pt idx="6">
                  <c:v>20</c:v>
                </c:pt>
                <c:pt idx="7">
                  <c:v>18</c:v>
                </c:pt>
                <c:pt idx="8">
                  <c:v>22</c:v>
                </c:pt>
                <c:pt idx="9">
                  <c:v>20</c:v>
                </c:pt>
                <c:pt idx="10">
                  <c:v>15</c:v>
                </c:pt>
                <c:pt idx="11">
                  <c:v>22</c:v>
                </c:pt>
                <c:pt idx="12">
                  <c:v>31</c:v>
                </c:pt>
                <c:pt idx="13">
                  <c:v>34</c:v>
                </c:pt>
                <c:pt idx="14">
                  <c:v>31</c:v>
                </c:pt>
                <c:pt idx="15">
                  <c:v>33</c:v>
                </c:pt>
                <c:pt idx="16">
                  <c:v>28</c:v>
                </c:pt>
                <c:pt idx="17">
                  <c:v>32</c:v>
                </c:pt>
                <c:pt idx="18">
                  <c:v>30</c:v>
                </c:pt>
                <c:pt idx="19">
                  <c:v>29</c:v>
                </c:pt>
                <c:pt idx="20">
                  <c:v>34</c:v>
                </c:pt>
                <c:pt idx="21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C6-46CA-801F-1DC4BE1BE219}"/>
            </c:ext>
          </c:extLst>
        </c:ser>
        <c:ser>
          <c:idx val="1"/>
          <c:order val="1"/>
          <c:tx>
            <c:strRef>
              <c:f>'Salt 2 (Exp)'!$C$3</c:f>
              <c:strCache>
                <c:ptCount val="1"/>
                <c:pt idx="0">
                  <c:v>Level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'Salt 2 (Exp)'!$A$4:$A$28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'Salt 2 (Exp)'!$C$4:$C$28</c:f>
              <c:numCache>
                <c:formatCode>0.00</c:formatCode>
                <c:ptCount val="25"/>
                <c:pt idx="0">
                  <c:v>19.142857142857142</c:v>
                </c:pt>
                <c:pt idx="1">
                  <c:v>17.519715671282523</c:v>
                </c:pt>
                <c:pt idx="2">
                  <c:v>20.155912790461727</c:v>
                </c:pt>
                <c:pt idx="3">
                  <c:v>19.280348129524807</c:v>
                </c:pt>
                <c:pt idx="4">
                  <c:v>22.097858027892727</c:v>
                </c:pt>
                <c:pt idx="5">
                  <c:v>18.993869816700478</c:v>
                </c:pt>
                <c:pt idx="6">
                  <c:v>16.726115162042184</c:v>
                </c:pt>
                <c:pt idx="7">
                  <c:v>19.205971680411572</c:v>
                </c:pt>
                <c:pt idx="8">
                  <c:v>18.292489111335311</c:v>
                </c:pt>
                <c:pt idx="9">
                  <c:v>21.100802628531508</c:v>
                </c:pt>
                <c:pt idx="10">
                  <c:v>20.26698204261718</c:v>
                </c:pt>
                <c:pt idx="11">
                  <c:v>16.277422117025495</c:v>
                </c:pt>
                <c:pt idx="12">
                  <c:v>20.612080410572251</c:v>
                </c:pt>
                <c:pt idx="13">
                  <c:v>28.480576518764131</c:v>
                </c:pt>
                <c:pt idx="14">
                  <c:v>32.661352256166595</c:v>
                </c:pt>
                <c:pt idx="15">
                  <c:v>31.402934374756832</c:v>
                </c:pt>
                <c:pt idx="16">
                  <c:v>32.61265731769744</c:v>
                </c:pt>
                <c:pt idx="17">
                  <c:v>29.118726137322902</c:v>
                </c:pt>
                <c:pt idx="18">
                  <c:v>31.301193182811328</c:v>
                </c:pt>
                <c:pt idx="19">
                  <c:v>30.315583561287415</c:v>
                </c:pt>
                <c:pt idx="20">
                  <c:v>29.319073717051946</c:v>
                </c:pt>
                <c:pt idx="21">
                  <c:v>32.864716318829039</c:v>
                </c:pt>
                <c:pt idx="22">
                  <c:v>32.967189110385775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C6-46CA-801F-1DC4BE1BE219}"/>
            </c:ext>
          </c:extLst>
        </c:ser>
        <c:ser>
          <c:idx val="2"/>
          <c:order val="2"/>
          <c:tx>
            <c:strRef>
              <c:f>'Salt 2 (Exp)'!$D$3</c:f>
              <c:strCache>
                <c:ptCount val="1"/>
                <c:pt idx="0">
                  <c:v>One-step forecast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'Salt 2 (Exp)'!$A$4:$A$28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'Salt 2 (Exp)'!$D$4:$D$28</c:f>
              <c:numCache>
                <c:formatCode>0.00</c:formatCode>
                <c:ptCount val="25"/>
                <c:pt idx="0">
                  <c:v>19.142857142857142</c:v>
                </c:pt>
                <c:pt idx="1">
                  <c:v>17.519715671282523</c:v>
                </c:pt>
                <c:pt idx="2">
                  <c:v>20.155912790461727</c:v>
                </c:pt>
                <c:pt idx="3">
                  <c:v>19.280348129524807</c:v>
                </c:pt>
                <c:pt idx="4">
                  <c:v>22.097858027892727</c:v>
                </c:pt>
                <c:pt idx="5">
                  <c:v>18.993869816700478</c:v>
                </c:pt>
                <c:pt idx="6">
                  <c:v>16.726115162042184</c:v>
                </c:pt>
                <c:pt idx="7">
                  <c:v>19.205971680411572</c:v>
                </c:pt>
                <c:pt idx="8">
                  <c:v>18.292489111335311</c:v>
                </c:pt>
                <c:pt idx="9">
                  <c:v>21.100802628531508</c:v>
                </c:pt>
                <c:pt idx="10">
                  <c:v>20.26698204261718</c:v>
                </c:pt>
                <c:pt idx="11">
                  <c:v>16.277422117025495</c:v>
                </c:pt>
                <c:pt idx="12">
                  <c:v>20.612080410572251</c:v>
                </c:pt>
                <c:pt idx="13">
                  <c:v>28.480576518764131</c:v>
                </c:pt>
                <c:pt idx="14">
                  <c:v>32.661352256166595</c:v>
                </c:pt>
                <c:pt idx="15">
                  <c:v>31.402934374756832</c:v>
                </c:pt>
                <c:pt idx="16">
                  <c:v>32.61265731769744</c:v>
                </c:pt>
                <c:pt idx="17">
                  <c:v>29.118726137322902</c:v>
                </c:pt>
                <c:pt idx="18">
                  <c:v>31.301193182811328</c:v>
                </c:pt>
                <c:pt idx="19">
                  <c:v>30.315583561287415</c:v>
                </c:pt>
                <c:pt idx="20">
                  <c:v>29.319073717051946</c:v>
                </c:pt>
                <c:pt idx="21">
                  <c:v>32.864716318829039</c:v>
                </c:pt>
                <c:pt idx="22">
                  <c:v>32.967189110385775</c:v>
                </c:pt>
                <c:pt idx="23">
                  <c:v>32.967189110385775</c:v>
                </c:pt>
                <c:pt idx="24">
                  <c:v>32.967189110385775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C6-46CA-801F-1DC4BE1BE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55359"/>
        <c:axId val="532565343"/>
      </c:scatterChart>
      <c:valAx>
        <c:axId val="532555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65343"/>
        <c:crosses val="autoZero"/>
        <c:crossBetween val="midCat"/>
      </c:valAx>
      <c:valAx>
        <c:axId val="53256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55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852143482064742E-3"/>
                  <c:y val="-0.143935185185185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'Bicycles-Simple Exp Smoothing'!$A$4:$A$13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'Bicycles-Simple Exp Smoothing'!$B$4:$B$13</c:f>
              <c:numCache>
                <c:formatCode>General</c:formatCode>
                <c:ptCount val="10"/>
                <c:pt idx="0">
                  <c:v>21.6</c:v>
                </c:pt>
                <c:pt idx="1">
                  <c:v>22.9</c:v>
                </c:pt>
                <c:pt idx="2">
                  <c:v>25.5</c:v>
                </c:pt>
                <c:pt idx="3">
                  <c:v>21.9</c:v>
                </c:pt>
                <c:pt idx="4">
                  <c:v>23.9</c:v>
                </c:pt>
                <c:pt idx="5">
                  <c:v>27.5</c:v>
                </c:pt>
                <c:pt idx="6">
                  <c:v>31.5</c:v>
                </c:pt>
                <c:pt idx="7">
                  <c:v>29.7</c:v>
                </c:pt>
                <c:pt idx="8">
                  <c:v>28.6</c:v>
                </c:pt>
                <c:pt idx="9">
                  <c:v>31.4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F7-458D-A798-DECD5E795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718655"/>
        <c:axId val="1030711583"/>
      </c:scatterChart>
      <c:valAx>
        <c:axId val="1030718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11583"/>
        <c:crosses val="autoZero"/>
        <c:crossBetween val="midCat"/>
      </c:valAx>
      <c:valAx>
        <c:axId val="103071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18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'Bicycles-Simple Exp Smoothing'!$A$4:$A$16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'Bicycles-Simple Exp Smoothing'!$B$4:$B$16</c:f>
              <c:numCache>
                <c:formatCode>General</c:formatCode>
                <c:ptCount val="13"/>
                <c:pt idx="0">
                  <c:v>21.6</c:v>
                </c:pt>
                <c:pt idx="1">
                  <c:v>22.9</c:v>
                </c:pt>
                <c:pt idx="2">
                  <c:v>25.5</c:v>
                </c:pt>
                <c:pt idx="3">
                  <c:v>21.9</c:v>
                </c:pt>
                <c:pt idx="4">
                  <c:v>23.9</c:v>
                </c:pt>
                <c:pt idx="5">
                  <c:v>27.5</c:v>
                </c:pt>
                <c:pt idx="6">
                  <c:v>31.5</c:v>
                </c:pt>
                <c:pt idx="7">
                  <c:v>29.7</c:v>
                </c:pt>
                <c:pt idx="8">
                  <c:v>28.6</c:v>
                </c:pt>
                <c:pt idx="9">
                  <c:v>31.4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F-46D3-8267-39095E0C494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'Bicycles-Simple Exp Smoothing'!$A$4:$A$16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'Bicycles-Simple Exp Smoothing'!$C$4:$C$16</c:f>
              <c:numCache>
                <c:formatCode>General</c:formatCode>
                <c:ptCount val="13"/>
                <c:pt idx="0">
                  <c:v>21.5</c:v>
                </c:pt>
                <c:pt idx="1">
                  <c:v>22.599999999999998</c:v>
                </c:pt>
                <c:pt idx="2">
                  <c:v>23.7</c:v>
                </c:pt>
                <c:pt idx="3">
                  <c:v>24.799999999999997</c:v>
                </c:pt>
                <c:pt idx="4">
                  <c:v>25.9</c:v>
                </c:pt>
                <c:pt idx="5">
                  <c:v>27</c:v>
                </c:pt>
                <c:pt idx="6">
                  <c:v>28.1</c:v>
                </c:pt>
                <c:pt idx="7">
                  <c:v>29.2</c:v>
                </c:pt>
                <c:pt idx="8">
                  <c:v>30.299999999999997</c:v>
                </c:pt>
                <c:pt idx="9">
                  <c:v>31.4</c:v>
                </c:pt>
                <c:pt idx="10">
                  <c:v>32.5</c:v>
                </c:pt>
                <c:pt idx="11">
                  <c:v>33.6</c:v>
                </c:pt>
                <c:pt idx="12">
                  <c:v>34.700000000000003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4F-46D3-8267-39095E0C4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718239"/>
        <c:axId val="1030705759"/>
      </c:scatterChart>
      <c:valAx>
        <c:axId val="1030718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05759"/>
        <c:crosses val="autoZero"/>
        <c:crossBetween val="midCat"/>
      </c:valAx>
      <c:valAx>
        <c:axId val="103070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18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'Bicycles-Simple Exp Smoothing'!$B$2</c:f>
              <c:strCache>
                <c:ptCount val="1"/>
                <c:pt idx="0">
                  <c:v>Sales (in 1000s)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'Bicycles-Simple Exp Smoothing'!$A$3:$A$16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'Bicycles-Simple Exp Smoothing'!$B$3:$B$16</c:f>
              <c:numCache>
                <c:formatCode>General</c:formatCode>
                <c:ptCount val="14"/>
                <c:pt idx="1">
                  <c:v>21.6</c:v>
                </c:pt>
                <c:pt idx="2">
                  <c:v>22.9</c:v>
                </c:pt>
                <c:pt idx="3">
                  <c:v>25.5</c:v>
                </c:pt>
                <c:pt idx="4">
                  <c:v>21.9</c:v>
                </c:pt>
                <c:pt idx="5">
                  <c:v>23.9</c:v>
                </c:pt>
                <c:pt idx="6">
                  <c:v>27.5</c:v>
                </c:pt>
                <c:pt idx="7">
                  <c:v>31.5</c:v>
                </c:pt>
                <c:pt idx="8">
                  <c:v>29.7</c:v>
                </c:pt>
                <c:pt idx="9">
                  <c:v>28.6</c:v>
                </c:pt>
                <c:pt idx="10">
                  <c:v>31.4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FA-47AF-8F22-8EFE1D11158F}"/>
            </c:ext>
          </c:extLst>
        </c:ser>
        <c:ser>
          <c:idx val="1"/>
          <c:order val="1"/>
          <c:tx>
            <c:strRef>
              <c:f>'Bicycles-Simple Exp Smoothing'!$C$2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'Bicycles-Simple Exp Smoothing'!$A$3:$A$16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'Bicycles-Simple Exp Smoothing'!$C$3:$C$16</c:f>
              <c:numCache>
                <c:formatCode>General</c:formatCode>
                <c:ptCount val="14"/>
                <c:pt idx="1">
                  <c:v>21.5</c:v>
                </c:pt>
                <c:pt idx="2">
                  <c:v>22.599999999999998</c:v>
                </c:pt>
                <c:pt idx="3">
                  <c:v>23.7</c:v>
                </c:pt>
                <c:pt idx="4">
                  <c:v>24.799999999999997</c:v>
                </c:pt>
                <c:pt idx="5">
                  <c:v>25.9</c:v>
                </c:pt>
                <c:pt idx="6">
                  <c:v>27</c:v>
                </c:pt>
                <c:pt idx="7">
                  <c:v>28.1</c:v>
                </c:pt>
                <c:pt idx="8">
                  <c:v>29.2</c:v>
                </c:pt>
                <c:pt idx="9">
                  <c:v>30.299999999999997</c:v>
                </c:pt>
                <c:pt idx="10">
                  <c:v>31.4</c:v>
                </c:pt>
                <c:pt idx="11">
                  <c:v>32.5</c:v>
                </c:pt>
                <c:pt idx="12">
                  <c:v>33.6</c:v>
                </c:pt>
                <c:pt idx="13">
                  <c:v>34.700000000000003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FA-47AF-8F22-8EFE1D111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869567"/>
        <c:axId val="473374287"/>
      </c:scatterChart>
      <c:valAx>
        <c:axId val="2096869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74287"/>
        <c:crosses val="autoZero"/>
        <c:crossBetween val="midCat"/>
      </c:valAx>
      <c:valAx>
        <c:axId val="47337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869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Umbrellas!$C$1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Umbrellas!$C$2:$C$21</c:f>
              <c:numCache>
                <c:formatCode>General</c:formatCode>
                <c:ptCount val="20"/>
                <c:pt idx="0">
                  <c:v>125</c:v>
                </c:pt>
                <c:pt idx="1">
                  <c:v>153</c:v>
                </c:pt>
                <c:pt idx="2">
                  <c:v>106</c:v>
                </c:pt>
                <c:pt idx="3">
                  <c:v>88</c:v>
                </c:pt>
                <c:pt idx="4">
                  <c:v>118</c:v>
                </c:pt>
                <c:pt idx="5">
                  <c:v>161</c:v>
                </c:pt>
                <c:pt idx="6">
                  <c:v>133</c:v>
                </c:pt>
                <c:pt idx="7">
                  <c:v>102</c:v>
                </c:pt>
                <c:pt idx="8">
                  <c:v>138</c:v>
                </c:pt>
                <c:pt idx="9">
                  <c:v>144</c:v>
                </c:pt>
                <c:pt idx="10">
                  <c:v>113</c:v>
                </c:pt>
                <c:pt idx="11">
                  <c:v>80</c:v>
                </c:pt>
                <c:pt idx="12">
                  <c:v>109</c:v>
                </c:pt>
                <c:pt idx="13">
                  <c:v>137</c:v>
                </c:pt>
                <c:pt idx="14">
                  <c:v>125</c:v>
                </c:pt>
                <c:pt idx="15">
                  <c:v>109</c:v>
                </c:pt>
                <c:pt idx="16">
                  <c:v>130</c:v>
                </c:pt>
                <c:pt idx="17">
                  <c:v>165</c:v>
                </c:pt>
                <c:pt idx="18">
                  <c:v>128</c:v>
                </c:pt>
                <c:pt idx="19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65-4604-AAEC-B588E1C18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56607"/>
        <c:axId val="532562431"/>
      </c:scatterChart>
      <c:valAx>
        <c:axId val="53255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62431"/>
        <c:crosses val="autoZero"/>
        <c:crossBetween val="midCat"/>
        <c:majorUnit val="4"/>
      </c:valAx>
      <c:valAx>
        <c:axId val="53256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5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TVs!$C$2:$C$17</c:f>
              <c:numCache>
                <c:formatCode>General</c:formatCode>
                <c:ptCount val="16"/>
                <c:pt idx="0">
                  <c:v>4.8</c:v>
                </c:pt>
                <c:pt idx="1">
                  <c:v>4.0999999999999996</c:v>
                </c:pt>
                <c:pt idx="2">
                  <c:v>6</c:v>
                </c:pt>
                <c:pt idx="3">
                  <c:v>6.5</c:v>
                </c:pt>
                <c:pt idx="4">
                  <c:v>5.8</c:v>
                </c:pt>
                <c:pt idx="5">
                  <c:v>5.2</c:v>
                </c:pt>
                <c:pt idx="6">
                  <c:v>6.8</c:v>
                </c:pt>
                <c:pt idx="7">
                  <c:v>7.4</c:v>
                </c:pt>
                <c:pt idx="8">
                  <c:v>6</c:v>
                </c:pt>
                <c:pt idx="9">
                  <c:v>5.6</c:v>
                </c:pt>
                <c:pt idx="10">
                  <c:v>7.5</c:v>
                </c:pt>
                <c:pt idx="11">
                  <c:v>7.8</c:v>
                </c:pt>
                <c:pt idx="12">
                  <c:v>6.3</c:v>
                </c:pt>
                <c:pt idx="13">
                  <c:v>5.9</c:v>
                </c:pt>
                <c:pt idx="14">
                  <c:v>8</c:v>
                </c:pt>
                <c:pt idx="15">
                  <c:v>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93-4A34-A4C4-3123F4905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974015"/>
        <c:axId val="1027974431"/>
      </c:scatterChart>
      <c:valAx>
        <c:axId val="102797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974431"/>
        <c:crosses val="autoZero"/>
        <c:crossBetween val="midCat"/>
      </c:valAx>
      <c:valAx>
        <c:axId val="102797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97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Salt!$B$3</c:f>
              <c:strCache>
                <c:ptCount val="1"/>
                <c:pt idx="0">
                  <c:v>Sales (1000s kg)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Salt!$A$4:$A$16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Salt!$B$4:$B$16</c:f>
              <c:numCache>
                <c:formatCode>General</c:formatCode>
                <c:ptCount val="13"/>
                <c:pt idx="0">
                  <c:v>17</c:v>
                </c:pt>
                <c:pt idx="1">
                  <c:v>21</c:v>
                </c:pt>
                <c:pt idx="2">
                  <c:v>19</c:v>
                </c:pt>
                <c:pt idx="3">
                  <c:v>23</c:v>
                </c:pt>
                <c:pt idx="4">
                  <c:v>18</c:v>
                </c:pt>
                <c:pt idx="5">
                  <c:v>16</c:v>
                </c:pt>
                <c:pt idx="6">
                  <c:v>20</c:v>
                </c:pt>
                <c:pt idx="7">
                  <c:v>18</c:v>
                </c:pt>
                <c:pt idx="8">
                  <c:v>22</c:v>
                </c:pt>
                <c:pt idx="9">
                  <c:v>20</c:v>
                </c:pt>
                <c:pt idx="10">
                  <c:v>15</c:v>
                </c:pt>
                <c:pt idx="11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41-432C-B435-F9F75025C263}"/>
            </c:ext>
          </c:extLst>
        </c:ser>
        <c:ser>
          <c:idx val="1"/>
          <c:order val="1"/>
          <c:tx>
            <c:strRef>
              <c:f>Salt!$C$3</c:f>
              <c:strCache>
                <c:ptCount val="1"/>
                <c:pt idx="0">
                  <c:v>One-step Forecast (Naïve)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Salt!$A$4:$A$16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Salt!$C$4:$C$16</c:f>
              <c:numCache>
                <c:formatCode>General</c:formatCode>
                <c:ptCount val="13"/>
                <c:pt idx="1">
                  <c:v>17</c:v>
                </c:pt>
                <c:pt idx="2">
                  <c:v>21</c:v>
                </c:pt>
                <c:pt idx="3">
                  <c:v>19</c:v>
                </c:pt>
                <c:pt idx="4">
                  <c:v>23</c:v>
                </c:pt>
                <c:pt idx="5">
                  <c:v>18</c:v>
                </c:pt>
                <c:pt idx="6">
                  <c:v>16</c:v>
                </c:pt>
                <c:pt idx="7">
                  <c:v>20</c:v>
                </c:pt>
                <c:pt idx="8">
                  <c:v>18</c:v>
                </c:pt>
                <c:pt idx="9">
                  <c:v>22</c:v>
                </c:pt>
                <c:pt idx="10">
                  <c:v>20</c:v>
                </c:pt>
                <c:pt idx="11">
                  <c:v>15</c:v>
                </c:pt>
                <c:pt idx="12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41-432C-B435-F9F75025C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347583"/>
        <c:axId val="865337167"/>
      </c:scatterChart>
      <c:valAx>
        <c:axId val="53534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337167"/>
        <c:crosses val="autoZero"/>
        <c:crossBetween val="midCat"/>
      </c:valAx>
      <c:valAx>
        <c:axId val="86533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347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Salt!$B$3</c:f>
              <c:strCache>
                <c:ptCount val="1"/>
                <c:pt idx="0">
                  <c:v>Sales (1000s kg)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Salt!$A$4:$A$15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Salt!$B$4:$B$15</c:f>
              <c:numCache>
                <c:formatCode>General</c:formatCode>
                <c:ptCount val="12"/>
                <c:pt idx="0">
                  <c:v>17</c:v>
                </c:pt>
                <c:pt idx="1">
                  <c:v>21</c:v>
                </c:pt>
                <c:pt idx="2">
                  <c:v>19</c:v>
                </c:pt>
                <c:pt idx="3">
                  <c:v>23</c:v>
                </c:pt>
                <c:pt idx="4">
                  <c:v>18</c:v>
                </c:pt>
                <c:pt idx="5">
                  <c:v>16</c:v>
                </c:pt>
                <c:pt idx="6">
                  <c:v>20</c:v>
                </c:pt>
                <c:pt idx="7">
                  <c:v>18</c:v>
                </c:pt>
                <c:pt idx="8">
                  <c:v>22</c:v>
                </c:pt>
                <c:pt idx="9">
                  <c:v>20</c:v>
                </c:pt>
                <c:pt idx="10">
                  <c:v>15</c:v>
                </c:pt>
                <c:pt idx="11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BC-4C07-A1FC-4EB542E7D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597919"/>
        <c:axId val="945590431"/>
      </c:scatterChart>
      <c:valAx>
        <c:axId val="94559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590431"/>
        <c:crosses val="autoZero"/>
        <c:crossBetween val="midCat"/>
      </c:valAx>
      <c:valAx>
        <c:axId val="94559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59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'Salt-Average'!$B$3</c:f>
              <c:strCache>
                <c:ptCount val="1"/>
                <c:pt idx="0">
                  <c:v>Sales (1000s kg)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'Salt-Average'!$A$4:$A$16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'Salt-Average'!$B$4:$B$16</c:f>
              <c:numCache>
                <c:formatCode>General</c:formatCode>
                <c:ptCount val="13"/>
                <c:pt idx="0">
                  <c:v>17</c:v>
                </c:pt>
                <c:pt idx="1">
                  <c:v>21</c:v>
                </c:pt>
                <c:pt idx="2">
                  <c:v>19</c:v>
                </c:pt>
                <c:pt idx="3">
                  <c:v>23</c:v>
                </c:pt>
                <c:pt idx="4">
                  <c:v>18</c:v>
                </c:pt>
                <c:pt idx="5">
                  <c:v>16</c:v>
                </c:pt>
                <c:pt idx="6">
                  <c:v>20</c:v>
                </c:pt>
                <c:pt idx="7">
                  <c:v>18</c:v>
                </c:pt>
                <c:pt idx="8">
                  <c:v>22</c:v>
                </c:pt>
                <c:pt idx="9">
                  <c:v>20</c:v>
                </c:pt>
                <c:pt idx="10">
                  <c:v>15</c:v>
                </c:pt>
                <c:pt idx="11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F7-4751-8381-B17C235D2B62}"/>
            </c:ext>
          </c:extLst>
        </c:ser>
        <c:ser>
          <c:idx val="1"/>
          <c:order val="1"/>
          <c:tx>
            <c:strRef>
              <c:f>'Salt-Average'!$C$3</c:f>
              <c:strCache>
                <c:ptCount val="1"/>
                <c:pt idx="0">
                  <c:v>One-step Forecast (Average)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'Salt-Average'!$A$4:$A$16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'Salt-Average'!$C$4:$C$16</c:f>
              <c:numCache>
                <c:formatCode>0.00</c:formatCode>
                <c:ptCount val="13"/>
                <c:pt idx="1">
                  <c:v>17</c:v>
                </c:pt>
                <c:pt idx="2">
                  <c:v>19</c:v>
                </c:pt>
                <c:pt idx="3">
                  <c:v>19</c:v>
                </c:pt>
                <c:pt idx="4">
                  <c:v>20</c:v>
                </c:pt>
                <c:pt idx="5">
                  <c:v>19.600000000000001</c:v>
                </c:pt>
                <c:pt idx="6">
                  <c:v>19</c:v>
                </c:pt>
                <c:pt idx="7">
                  <c:v>19.142857142857142</c:v>
                </c:pt>
                <c:pt idx="8">
                  <c:v>19</c:v>
                </c:pt>
                <c:pt idx="9">
                  <c:v>19.333333333333332</c:v>
                </c:pt>
                <c:pt idx="10">
                  <c:v>19.399999999999999</c:v>
                </c:pt>
                <c:pt idx="11">
                  <c:v>19</c:v>
                </c:pt>
                <c:pt idx="12">
                  <c:v>19.25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F7-4751-8381-B17C235D2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344671"/>
        <c:axId val="535345087"/>
      </c:scatterChart>
      <c:valAx>
        <c:axId val="535344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345087"/>
        <c:crosses val="autoZero"/>
        <c:crossBetween val="midCat"/>
      </c:valAx>
      <c:valAx>
        <c:axId val="53534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344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'Salt 2'!$B$3</c:f>
              <c:strCache>
                <c:ptCount val="1"/>
                <c:pt idx="0">
                  <c:v>Sales (1000s kg)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'Salt 2'!$A$4:$A$25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'Salt 2'!$B$4:$B$25</c:f>
              <c:numCache>
                <c:formatCode>General</c:formatCode>
                <c:ptCount val="22"/>
                <c:pt idx="0">
                  <c:v>17</c:v>
                </c:pt>
                <c:pt idx="1">
                  <c:v>21</c:v>
                </c:pt>
                <c:pt idx="2">
                  <c:v>19</c:v>
                </c:pt>
                <c:pt idx="3">
                  <c:v>23</c:v>
                </c:pt>
                <c:pt idx="4">
                  <c:v>18</c:v>
                </c:pt>
                <c:pt idx="5">
                  <c:v>16</c:v>
                </c:pt>
                <c:pt idx="6">
                  <c:v>20</c:v>
                </c:pt>
                <c:pt idx="7">
                  <c:v>18</c:v>
                </c:pt>
                <c:pt idx="8">
                  <c:v>22</c:v>
                </c:pt>
                <c:pt idx="9">
                  <c:v>20</c:v>
                </c:pt>
                <c:pt idx="10">
                  <c:v>15</c:v>
                </c:pt>
                <c:pt idx="11">
                  <c:v>22</c:v>
                </c:pt>
                <c:pt idx="12">
                  <c:v>31</c:v>
                </c:pt>
                <c:pt idx="13">
                  <c:v>34</c:v>
                </c:pt>
                <c:pt idx="14">
                  <c:v>31</c:v>
                </c:pt>
                <c:pt idx="15">
                  <c:v>33</c:v>
                </c:pt>
                <c:pt idx="16">
                  <c:v>28</c:v>
                </c:pt>
                <c:pt idx="17">
                  <c:v>32</c:v>
                </c:pt>
                <c:pt idx="18">
                  <c:v>30</c:v>
                </c:pt>
                <c:pt idx="19">
                  <c:v>29</c:v>
                </c:pt>
                <c:pt idx="20">
                  <c:v>34</c:v>
                </c:pt>
                <c:pt idx="21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74-4BC5-94FF-680309F7C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027295"/>
        <c:axId val="303028127"/>
      </c:scatterChart>
      <c:valAx>
        <c:axId val="30302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28127"/>
        <c:crosses val="autoZero"/>
        <c:crossBetween val="midCat"/>
      </c:valAx>
      <c:valAx>
        <c:axId val="30302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2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163188976377948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'Salt 2'!$B$3</c:f>
              <c:strCache>
                <c:ptCount val="1"/>
                <c:pt idx="0">
                  <c:v>Sales (1000s kg)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'Salt 2'!$A$4:$A$25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'Salt 2'!$B$4:$B$25</c:f>
              <c:numCache>
                <c:formatCode>General</c:formatCode>
                <c:ptCount val="22"/>
                <c:pt idx="0">
                  <c:v>17</c:v>
                </c:pt>
                <c:pt idx="1">
                  <c:v>21</c:v>
                </c:pt>
                <c:pt idx="2">
                  <c:v>19</c:v>
                </c:pt>
                <c:pt idx="3">
                  <c:v>23</c:v>
                </c:pt>
                <c:pt idx="4">
                  <c:v>18</c:v>
                </c:pt>
                <c:pt idx="5">
                  <c:v>16</c:v>
                </c:pt>
                <c:pt idx="6">
                  <c:v>20</c:v>
                </c:pt>
                <c:pt idx="7">
                  <c:v>18</c:v>
                </c:pt>
                <c:pt idx="8">
                  <c:v>22</c:v>
                </c:pt>
                <c:pt idx="9">
                  <c:v>20</c:v>
                </c:pt>
                <c:pt idx="10">
                  <c:v>15</c:v>
                </c:pt>
                <c:pt idx="11">
                  <c:v>22</c:v>
                </c:pt>
                <c:pt idx="12">
                  <c:v>31</c:v>
                </c:pt>
                <c:pt idx="13">
                  <c:v>34</c:v>
                </c:pt>
                <c:pt idx="14">
                  <c:v>31</c:v>
                </c:pt>
                <c:pt idx="15">
                  <c:v>33</c:v>
                </c:pt>
                <c:pt idx="16">
                  <c:v>28</c:v>
                </c:pt>
                <c:pt idx="17">
                  <c:v>32</c:v>
                </c:pt>
                <c:pt idx="18">
                  <c:v>30</c:v>
                </c:pt>
                <c:pt idx="19">
                  <c:v>29</c:v>
                </c:pt>
                <c:pt idx="20">
                  <c:v>34</c:v>
                </c:pt>
                <c:pt idx="21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89-41EF-BA39-EEA5CD773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58271"/>
        <c:axId val="532552447"/>
      </c:scatterChart>
      <c:valAx>
        <c:axId val="532558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52447"/>
        <c:crosses val="autoZero"/>
        <c:crossBetween val="midCat"/>
      </c:valAx>
      <c:valAx>
        <c:axId val="53255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58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'Salt 2'!$B$3</c:f>
              <c:strCache>
                <c:ptCount val="1"/>
                <c:pt idx="0">
                  <c:v>Sales (1000s kg)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'Salt 2'!$A$4:$A$26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'Salt 2'!$B$4:$B$26</c:f>
              <c:numCache>
                <c:formatCode>General</c:formatCode>
                <c:ptCount val="23"/>
                <c:pt idx="0">
                  <c:v>17</c:v>
                </c:pt>
                <c:pt idx="1">
                  <c:v>21</c:v>
                </c:pt>
                <c:pt idx="2">
                  <c:v>19</c:v>
                </c:pt>
                <c:pt idx="3">
                  <c:v>23</c:v>
                </c:pt>
                <c:pt idx="4">
                  <c:v>18</c:v>
                </c:pt>
                <c:pt idx="5">
                  <c:v>16</c:v>
                </c:pt>
                <c:pt idx="6">
                  <c:v>20</c:v>
                </c:pt>
                <c:pt idx="7">
                  <c:v>18</c:v>
                </c:pt>
                <c:pt idx="8">
                  <c:v>22</c:v>
                </c:pt>
                <c:pt idx="9">
                  <c:v>20</c:v>
                </c:pt>
                <c:pt idx="10">
                  <c:v>15</c:v>
                </c:pt>
                <c:pt idx="11">
                  <c:v>22</c:v>
                </c:pt>
                <c:pt idx="12">
                  <c:v>31</c:v>
                </c:pt>
                <c:pt idx="13">
                  <c:v>34</c:v>
                </c:pt>
                <c:pt idx="14">
                  <c:v>31</c:v>
                </c:pt>
                <c:pt idx="15">
                  <c:v>33</c:v>
                </c:pt>
                <c:pt idx="16">
                  <c:v>28</c:v>
                </c:pt>
                <c:pt idx="17">
                  <c:v>32</c:v>
                </c:pt>
                <c:pt idx="18">
                  <c:v>30</c:v>
                </c:pt>
                <c:pt idx="19">
                  <c:v>29</c:v>
                </c:pt>
                <c:pt idx="20">
                  <c:v>34</c:v>
                </c:pt>
                <c:pt idx="21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D1-47CD-8D26-DA53A1018F76}"/>
            </c:ext>
          </c:extLst>
        </c:ser>
        <c:ser>
          <c:idx val="1"/>
          <c:order val="1"/>
          <c:tx>
            <c:strRef>
              <c:f>'Salt 2'!$C$3</c:f>
              <c:strCache>
                <c:ptCount val="1"/>
                <c:pt idx="0">
                  <c:v>One-step forecast (Moving average, k = 3)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'Salt 2'!$A$4:$A$26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'Salt 2'!$C$4:$C$26</c:f>
              <c:numCache>
                <c:formatCode>General</c:formatCode>
                <c:ptCount val="23"/>
                <c:pt idx="3">
                  <c:v>19</c:v>
                </c:pt>
                <c:pt idx="4" formatCode="0">
                  <c:v>21</c:v>
                </c:pt>
                <c:pt idx="5" formatCode="0">
                  <c:v>20</c:v>
                </c:pt>
                <c:pt idx="6" formatCode="0">
                  <c:v>19</c:v>
                </c:pt>
                <c:pt idx="7" formatCode="0">
                  <c:v>18</c:v>
                </c:pt>
                <c:pt idx="8" formatCode="0">
                  <c:v>18</c:v>
                </c:pt>
                <c:pt idx="9" formatCode="0">
                  <c:v>20</c:v>
                </c:pt>
                <c:pt idx="10" formatCode="0">
                  <c:v>20</c:v>
                </c:pt>
                <c:pt idx="11" formatCode="0">
                  <c:v>19</c:v>
                </c:pt>
                <c:pt idx="12" formatCode="0">
                  <c:v>19</c:v>
                </c:pt>
                <c:pt idx="13" formatCode="0">
                  <c:v>22.666666666666668</c:v>
                </c:pt>
                <c:pt idx="14" formatCode="0">
                  <c:v>29</c:v>
                </c:pt>
                <c:pt idx="15" formatCode="0">
                  <c:v>32</c:v>
                </c:pt>
                <c:pt idx="16" formatCode="0">
                  <c:v>32.666666666666664</c:v>
                </c:pt>
                <c:pt idx="17" formatCode="0">
                  <c:v>30.666666666666668</c:v>
                </c:pt>
                <c:pt idx="18" formatCode="0">
                  <c:v>31</c:v>
                </c:pt>
                <c:pt idx="19" formatCode="0">
                  <c:v>30</c:v>
                </c:pt>
                <c:pt idx="20" formatCode="0">
                  <c:v>30.333333333333332</c:v>
                </c:pt>
                <c:pt idx="21" formatCode="0">
                  <c:v>31</c:v>
                </c:pt>
                <c:pt idx="22" formatCode="0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D1-47CD-8D26-DA53A1018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335919"/>
        <c:axId val="865338831"/>
      </c:scatterChart>
      <c:valAx>
        <c:axId val="86533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338831"/>
        <c:crosses val="autoZero"/>
        <c:crossBetween val="midCat"/>
      </c:valAx>
      <c:valAx>
        <c:axId val="86533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335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19486111111111112"/>
          <c:w val="0.8901968503937007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'Salt 2'!$B$3</c:f>
              <c:strCache>
                <c:ptCount val="1"/>
                <c:pt idx="0">
                  <c:v>Sales (1000s kg)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'Salt 2'!$A$4:$A$25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'Salt 2'!$B$4:$B$25</c:f>
              <c:numCache>
                <c:formatCode>General</c:formatCode>
                <c:ptCount val="22"/>
                <c:pt idx="0">
                  <c:v>17</c:v>
                </c:pt>
                <c:pt idx="1">
                  <c:v>21</c:v>
                </c:pt>
                <c:pt idx="2">
                  <c:v>19</c:v>
                </c:pt>
                <c:pt idx="3">
                  <c:v>23</c:v>
                </c:pt>
                <c:pt idx="4">
                  <c:v>18</c:v>
                </c:pt>
                <c:pt idx="5">
                  <c:v>16</c:v>
                </c:pt>
                <c:pt idx="6">
                  <c:v>20</c:v>
                </c:pt>
                <c:pt idx="7">
                  <c:v>18</c:v>
                </c:pt>
                <c:pt idx="8">
                  <c:v>22</c:v>
                </c:pt>
                <c:pt idx="9">
                  <c:v>20</c:v>
                </c:pt>
                <c:pt idx="10">
                  <c:v>15</c:v>
                </c:pt>
                <c:pt idx="11">
                  <c:v>22</c:v>
                </c:pt>
                <c:pt idx="12">
                  <c:v>31</c:v>
                </c:pt>
                <c:pt idx="13">
                  <c:v>34</c:v>
                </c:pt>
                <c:pt idx="14">
                  <c:v>31</c:v>
                </c:pt>
                <c:pt idx="15">
                  <c:v>33</c:v>
                </c:pt>
                <c:pt idx="16">
                  <c:v>28</c:v>
                </c:pt>
                <c:pt idx="17">
                  <c:v>32</c:v>
                </c:pt>
                <c:pt idx="18">
                  <c:v>30</c:v>
                </c:pt>
                <c:pt idx="19">
                  <c:v>29</c:v>
                </c:pt>
                <c:pt idx="20">
                  <c:v>34</c:v>
                </c:pt>
                <c:pt idx="21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2A-4C0F-9B2C-2C3E83BC4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584639"/>
        <c:axId val="473361807"/>
      </c:scatterChart>
      <c:valAx>
        <c:axId val="61758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61807"/>
        <c:crosses val="autoZero"/>
        <c:crossBetween val="midCat"/>
      </c:valAx>
      <c:valAx>
        <c:axId val="47336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584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692038495188118E-2"/>
          <c:y val="0.22669036162146397"/>
          <c:w val="0.89019685039370078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'Salt 2'!$B$3</c:f>
              <c:strCache>
                <c:ptCount val="1"/>
                <c:pt idx="0">
                  <c:v>Sales (1000s kg)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'Salt 2'!$A$4:$A$26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'Salt 2'!$B$4:$B$26</c:f>
              <c:numCache>
                <c:formatCode>General</c:formatCode>
                <c:ptCount val="23"/>
                <c:pt idx="0">
                  <c:v>17</c:v>
                </c:pt>
                <c:pt idx="1">
                  <c:v>21</c:v>
                </c:pt>
                <c:pt idx="2">
                  <c:v>19</c:v>
                </c:pt>
                <c:pt idx="3">
                  <c:v>23</c:v>
                </c:pt>
                <c:pt idx="4">
                  <c:v>18</c:v>
                </c:pt>
                <c:pt idx="5">
                  <c:v>16</c:v>
                </c:pt>
                <c:pt idx="6">
                  <c:v>20</c:v>
                </c:pt>
                <c:pt idx="7">
                  <c:v>18</c:v>
                </c:pt>
                <c:pt idx="8">
                  <c:v>22</c:v>
                </c:pt>
                <c:pt idx="9">
                  <c:v>20</c:v>
                </c:pt>
                <c:pt idx="10">
                  <c:v>15</c:v>
                </c:pt>
                <c:pt idx="11">
                  <c:v>22</c:v>
                </c:pt>
                <c:pt idx="12">
                  <c:v>31</c:v>
                </c:pt>
                <c:pt idx="13">
                  <c:v>34</c:v>
                </c:pt>
                <c:pt idx="14">
                  <c:v>31</c:v>
                </c:pt>
                <c:pt idx="15">
                  <c:v>33</c:v>
                </c:pt>
                <c:pt idx="16">
                  <c:v>28</c:v>
                </c:pt>
                <c:pt idx="17">
                  <c:v>32</c:v>
                </c:pt>
                <c:pt idx="18">
                  <c:v>30</c:v>
                </c:pt>
                <c:pt idx="19">
                  <c:v>29</c:v>
                </c:pt>
                <c:pt idx="20">
                  <c:v>34</c:v>
                </c:pt>
                <c:pt idx="21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A-466A-A352-BA5034DF2DDB}"/>
            </c:ext>
          </c:extLst>
        </c:ser>
        <c:ser>
          <c:idx val="1"/>
          <c:order val="1"/>
          <c:tx>
            <c:strRef>
              <c:f>'Salt 2'!$C$3</c:f>
              <c:strCache>
                <c:ptCount val="1"/>
                <c:pt idx="0">
                  <c:v>One-step forecast (Moving average, k = 3)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'Salt 2'!$A$4:$A$26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'Salt 2'!$C$4:$C$26</c:f>
              <c:numCache>
                <c:formatCode>General</c:formatCode>
                <c:ptCount val="23"/>
                <c:pt idx="3">
                  <c:v>19</c:v>
                </c:pt>
                <c:pt idx="4" formatCode="0">
                  <c:v>21</c:v>
                </c:pt>
                <c:pt idx="5" formatCode="0">
                  <c:v>20</c:v>
                </c:pt>
                <c:pt idx="6" formatCode="0">
                  <c:v>19</c:v>
                </c:pt>
                <c:pt idx="7" formatCode="0">
                  <c:v>18</c:v>
                </c:pt>
                <c:pt idx="8" formatCode="0">
                  <c:v>18</c:v>
                </c:pt>
                <c:pt idx="9" formatCode="0">
                  <c:v>20</c:v>
                </c:pt>
                <c:pt idx="10" formatCode="0">
                  <c:v>20</c:v>
                </c:pt>
                <c:pt idx="11" formatCode="0">
                  <c:v>19</c:v>
                </c:pt>
                <c:pt idx="12" formatCode="0">
                  <c:v>19</c:v>
                </c:pt>
                <c:pt idx="13" formatCode="0">
                  <c:v>22.666666666666668</c:v>
                </c:pt>
                <c:pt idx="14" formatCode="0">
                  <c:v>29</c:v>
                </c:pt>
                <c:pt idx="15" formatCode="0">
                  <c:v>32</c:v>
                </c:pt>
                <c:pt idx="16" formatCode="0">
                  <c:v>32.666666666666664</c:v>
                </c:pt>
                <c:pt idx="17" formatCode="0">
                  <c:v>30.666666666666668</c:v>
                </c:pt>
                <c:pt idx="18" formatCode="0">
                  <c:v>31</c:v>
                </c:pt>
                <c:pt idx="19" formatCode="0">
                  <c:v>30</c:v>
                </c:pt>
                <c:pt idx="20" formatCode="0">
                  <c:v>30.333333333333332</c:v>
                </c:pt>
                <c:pt idx="21" formatCode="0">
                  <c:v>31</c:v>
                </c:pt>
                <c:pt idx="22" formatCode="0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4A-466A-A352-BA5034DF2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566639"/>
        <c:axId val="616944511"/>
      </c:scatterChart>
      <c:valAx>
        <c:axId val="61756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944511"/>
        <c:crosses val="autoZero"/>
        <c:crossBetween val="midCat"/>
      </c:valAx>
      <c:valAx>
        <c:axId val="61694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566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3</xdr:row>
      <xdr:rowOff>3175</xdr:rowOff>
    </xdr:from>
    <xdr:to>
      <xdr:col>15</xdr:col>
      <xdr:colOff>28575</xdr:colOff>
      <xdr:row>14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511175</xdr:colOff>
      <xdr:row>2</xdr:row>
      <xdr:rowOff>574675</xdr:rowOff>
    </xdr:from>
    <xdr:to>
      <xdr:col>10</xdr:col>
      <xdr:colOff>282575</xdr:colOff>
      <xdr:row>14</xdr:row>
      <xdr:rowOff>130175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3</xdr:row>
      <xdr:rowOff>3175</xdr:rowOff>
    </xdr:from>
    <xdr:to>
      <xdr:col>15</xdr:col>
      <xdr:colOff>28575</xdr:colOff>
      <xdr:row>14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511175</xdr:colOff>
      <xdr:row>5</xdr:row>
      <xdr:rowOff>104775</xdr:rowOff>
    </xdr:from>
    <xdr:to>
      <xdr:col>10</xdr:col>
      <xdr:colOff>282575</xdr:colOff>
      <xdr:row>17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111125</xdr:rowOff>
    </xdr:from>
    <xdr:to>
      <xdr:col>2</xdr:col>
      <xdr:colOff>0</xdr:colOff>
      <xdr:row>49</xdr:row>
      <xdr:rowOff>98425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676275</xdr:colOff>
      <xdr:row>14</xdr:row>
      <xdr:rowOff>117475</xdr:rowOff>
    </xdr:from>
    <xdr:to>
      <xdr:col>14</xdr:col>
      <xdr:colOff>447675</xdr:colOff>
      <xdr:row>26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257175</xdr:colOff>
      <xdr:row>13</xdr:row>
      <xdr:rowOff>104775</xdr:rowOff>
    </xdr:from>
    <xdr:to>
      <xdr:col>10</xdr:col>
      <xdr:colOff>28575</xdr:colOff>
      <xdr:row>25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215900</xdr:colOff>
      <xdr:row>20</xdr:row>
      <xdr:rowOff>222250</xdr:rowOff>
    </xdr:from>
    <xdr:to>
      <xdr:col>10</xdr:col>
      <xdr:colOff>787400</xdr:colOff>
      <xdr:row>33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7C144F-FA59-4E77-ADC8-F24F5301C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</xdr:row>
      <xdr:rowOff>101600</xdr:rowOff>
    </xdr:from>
    <xdr:to>
      <xdr:col>5</xdr:col>
      <xdr:colOff>317500</xdr:colOff>
      <xdr:row>23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ACF179-D424-4F7A-9F47-182BD3359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111125</xdr:rowOff>
    </xdr:from>
    <xdr:to>
      <xdr:col>2</xdr:col>
      <xdr:colOff>0</xdr:colOff>
      <xdr:row>49</xdr:row>
      <xdr:rowOff>98425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676275</xdr:colOff>
      <xdr:row>14</xdr:row>
      <xdr:rowOff>117475</xdr:rowOff>
    </xdr:from>
    <xdr:to>
      <xdr:col>14</xdr:col>
      <xdr:colOff>447675</xdr:colOff>
      <xdr:row>26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390525</xdr:colOff>
      <xdr:row>3</xdr:row>
      <xdr:rowOff>117475</xdr:rowOff>
    </xdr:from>
    <xdr:to>
      <xdr:col>14</xdr:col>
      <xdr:colOff>161925</xdr:colOff>
      <xdr:row>15</xdr:row>
      <xdr:rowOff>41275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174625</xdr:colOff>
      <xdr:row>1</xdr:row>
      <xdr:rowOff>123825</xdr:rowOff>
    </xdr:from>
    <xdr:to>
      <xdr:col>14</xdr:col>
      <xdr:colOff>746125</xdr:colOff>
      <xdr:row>12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365125</xdr:colOff>
      <xdr:row>3</xdr:row>
      <xdr:rowOff>60325</xdr:rowOff>
    </xdr:from>
    <xdr:to>
      <xdr:col>9</xdr:col>
      <xdr:colOff>136525</xdr:colOff>
      <xdr:row>14</xdr:row>
      <xdr:rowOff>219075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19050</xdr:colOff>
      <xdr:row>2</xdr:row>
      <xdr:rowOff>38100</xdr:rowOff>
    </xdr:from>
    <xdr:to>
      <xdr:col>9</xdr:col>
      <xdr:colOff>590550</xdr:colOff>
      <xdr:row>13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4AE624-DD6E-4520-A41D-EB468CD3F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511175</xdr:colOff>
      <xdr:row>8</xdr:row>
      <xdr:rowOff>104775</xdr:rowOff>
    </xdr:from>
    <xdr:to>
      <xdr:col>10</xdr:col>
      <xdr:colOff>282575</xdr:colOff>
      <xdr:row>20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454025</xdr:colOff>
      <xdr:row>22</xdr:row>
      <xdr:rowOff>193675</xdr:rowOff>
    </xdr:from>
    <xdr:to>
      <xdr:col>10</xdr:col>
      <xdr:colOff>225425</xdr:colOff>
      <xdr:row>36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opLeftCell="A2" workbookViewId="0">
      <selection activeCell="C19" sqref="C19"/>
    </sheetView>
  </sheetViews>
  <sheetFormatPr defaultColWidth="8.83203125" defaultRowHeight="15.5" x14ac:dyDescent="0.35"/>
  <cols>
    <col min="1" max="1007" width="10.5" customWidth="1"/>
  </cols>
  <sheetData>
    <row r="1" spans="1:12" s="2" customFormat="1" x14ac:dyDescent="0.35">
      <c r="E1" s="2" t="s">
        <v>13</v>
      </c>
      <c r="F1" s="2" t="s">
        <v>14</v>
      </c>
      <c r="G1" s="2" t="s">
        <v>15</v>
      </c>
    </row>
    <row r="2" spans="1:12" x14ac:dyDescent="0.35">
      <c r="E2" s="11">
        <f>AVERAGE(E5:E15)</f>
        <v>3.7272727272727271</v>
      </c>
      <c r="F2" s="11">
        <f t="shared" ref="F2:G2" si="0">AVERAGE(F5:F15)</f>
        <v>16.272727272727273</v>
      </c>
      <c r="G2" s="9">
        <f t="shared" si="0"/>
        <v>0.19244314673376461</v>
      </c>
    </row>
    <row r="3" spans="1:12" ht="47.5" x14ac:dyDescent="0.45">
      <c r="A3" s="1" t="s">
        <v>0</v>
      </c>
      <c r="B3" s="6" t="s">
        <v>1</v>
      </c>
      <c r="C3" s="7" t="s">
        <v>8</v>
      </c>
      <c r="D3" t="s">
        <v>9</v>
      </c>
      <c r="E3" s="7" t="s">
        <v>10</v>
      </c>
      <c r="F3" s="7" t="s">
        <v>11</v>
      </c>
      <c r="G3" s="7" t="s">
        <v>12</v>
      </c>
    </row>
    <row r="4" spans="1:12" ht="18.5" x14ac:dyDescent="0.45">
      <c r="A4" s="1">
        <v>1</v>
      </c>
      <c r="B4" s="6">
        <v>17</v>
      </c>
      <c r="C4" s="8"/>
    </row>
    <row r="5" spans="1:12" ht="18.5" x14ac:dyDescent="0.45">
      <c r="A5" s="1">
        <v>2</v>
      </c>
      <c r="B5" s="6">
        <v>21</v>
      </c>
      <c r="C5">
        <f>B4</f>
        <v>17</v>
      </c>
      <c r="D5">
        <f>B5-C5</f>
        <v>4</v>
      </c>
      <c r="E5">
        <f>ABS(D5)</f>
        <v>4</v>
      </c>
      <c r="F5">
        <f>D5^2</f>
        <v>16</v>
      </c>
      <c r="G5" s="9">
        <f>E5/B5</f>
        <v>0.19047619047619047</v>
      </c>
    </row>
    <row r="6" spans="1:12" ht="18.5" x14ac:dyDescent="0.45">
      <c r="A6" s="1">
        <v>3</v>
      </c>
      <c r="B6" s="6">
        <v>19</v>
      </c>
      <c r="C6">
        <f>B5</f>
        <v>21</v>
      </c>
      <c r="D6">
        <f t="shared" ref="D6:D15" si="1">B6-C6</f>
        <v>-2</v>
      </c>
      <c r="E6">
        <f t="shared" ref="E6:E15" si="2">ABS(D6)</f>
        <v>2</v>
      </c>
      <c r="F6">
        <f t="shared" ref="F6:F15" si="3">D6^2</f>
        <v>4</v>
      </c>
      <c r="G6" s="9">
        <f t="shared" ref="G6:G15" si="4">E6/B6</f>
        <v>0.10526315789473684</v>
      </c>
    </row>
    <row r="7" spans="1:12" ht="18.5" x14ac:dyDescent="0.45">
      <c r="A7" s="1">
        <v>4</v>
      </c>
      <c r="B7" s="6">
        <v>23</v>
      </c>
      <c r="C7">
        <f t="shared" ref="C7:C15" si="5">B6</f>
        <v>19</v>
      </c>
      <c r="D7">
        <f t="shared" si="1"/>
        <v>4</v>
      </c>
      <c r="E7">
        <f t="shared" si="2"/>
        <v>4</v>
      </c>
      <c r="F7">
        <f t="shared" si="3"/>
        <v>16</v>
      </c>
      <c r="G7" s="9">
        <f t="shared" si="4"/>
        <v>0.17391304347826086</v>
      </c>
      <c r="L7" t="s">
        <v>6</v>
      </c>
    </row>
    <row r="8" spans="1:12" ht="18.5" x14ac:dyDescent="0.45">
      <c r="A8" s="1">
        <v>5</v>
      </c>
      <c r="B8" s="6">
        <v>18</v>
      </c>
      <c r="C8">
        <f t="shared" si="5"/>
        <v>23</v>
      </c>
      <c r="D8">
        <f t="shared" si="1"/>
        <v>-5</v>
      </c>
      <c r="E8">
        <f t="shared" si="2"/>
        <v>5</v>
      </c>
      <c r="F8">
        <f t="shared" si="3"/>
        <v>25</v>
      </c>
      <c r="G8" s="9">
        <f t="shared" si="4"/>
        <v>0.27777777777777779</v>
      </c>
      <c r="L8" t="s">
        <v>7</v>
      </c>
    </row>
    <row r="9" spans="1:12" ht="18.5" x14ac:dyDescent="0.45">
      <c r="A9" s="1">
        <v>6</v>
      </c>
      <c r="B9" s="6">
        <v>16</v>
      </c>
      <c r="C9">
        <f t="shared" si="5"/>
        <v>18</v>
      </c>
      <c r="D9">
        <f t="shared" si="1"/>
        <v>-2</v>
      </c>
      <c r="E9">
        <f t="shared" si="2"/>
        <v>2</v>
      </c>
      <c r="F9">
        <f t="shared" si="3"/>
        <v>4</v>
      </c>
      <c r="G9" s="9">
        <f t="shared" si="4"/>
        <v>0.125</v>
      </c>
    </row>
    <row r="10" spans="1:12" ht="18.5" x14ac:dyDescent="0.45">
      <c r="A10" s="1">
        <v>7</v>
      </c>
      <c r="B10" s="6">
        <v>20</v>
      </c>
      <c r="C10">
        <f t="shared" si="5"/>
        <v>16</v>
      </c>
      <c r="D10">
        <f t="shared" si="1"/>
        <v>4</v>
      </c>
      <c r="E10">
        <f t="shared" si="2"/>
        <v>4</v>
      </c>
      <c r="F10">
        <f t="shared" si="3"/>
        <v>16</v>
      </c>
      <c r="G10" s="9">
        <f t="shared" si="4"/>
        <v>0.2</v>
      </c>
    </row>
    <row r="11" spans="1:12" ht="18.5" x14ac:dyDescent="0.45">
      <c r="A11" s="1">
        <v>8</v>
      </c>
      <c r="B11" s="6">
        <v>18</v>
      </c>
      <c r="C11">
        <f t="shared" si="5"/>
        <v>20</v>
      </c>
      <c r="D11">
        <f t="shared" si="1"/>
        <v>-2</v>
      </c>
      <c r="E11">
        <f t="shared" si="2"/>
        <v>2</v>
      </c>
      <c r="F11">
        <f t="shared" si="3"/>
        <v>4</v>
      </c>
      <c r="G11" s="9">
        <f t="shared" si="4"/>
        <v>0.1111111111111111</v>
      </c>
    </row>
    <row r="12" spans="1:12" ht="18.5" x14ac:dyDescent="0.45">
      <c r="A12" s="1">
        <v>9</v>
      </c>
      <c r="B12" s="6">
        <v>22</v>
      </c>
      <c r="C12">
        <f t="shared" si="5"/>
        <v>18</v>
      </c>
      <c r="D12">
        <f t="shared" si="1"/>
        <v>4</v>
      </c>
      <c r="E12">
        <f t="shared" si="2"/>
        <v>4</v>
      </c>
      <c r="F12">
        <f t="shared" si="3"/>
        <v>16</v>
      </c>
      <c r="G12" s="9">
        <f t="shared" si="4"/>
        <v>0.18181818181818182</v>
      </c>
    </row>
    <row r="13" spans="1:12" ht="18.5" x14ac:dyDescent="0.45">
      <c r="A13" s="1">
        <v>10</v>
      </c>
      <c r="B13" s="6">
        <v>20</v>
      </c>
      <c r="C13">
        <f t="shared" si="5"/>
        <v>22</v>
      </c>
      <c r="D13">
        <f t="shared" si="1"/>
        <v>-2</v>
      </c>
      <c r="E13">
        <f t="shared" si="2"/>
        <v>2</v>
      </c>
      <c r="F13">
        <f t="shared" si="3"/>
        <v>4</v>
      </c>
      <c r="G13" s="9">
        <f t="shared" si="4"/>
        <v>0.1</v>
      </c>
    </row>
    <row r="14" spans="1:12" ht="18.5" x14ac:dyDescent="0.45">
      <c r="A14" s="1">
        <v>11</v>
      </c>
      <c r="B14" s="6">
        <v>15</v>
      </c>
      <c r="C14">
        <f t="shared" si="5"/>
        <v>20</v>
      </c>
      <c r="D14">
        <f t="shared" si="1"/>
        <v>-5</v>
      </c>
      <c r="E14">
        <f t="shared" si="2"/>
        <v>5</v>
      </c>
      <c r="F14">
        <f t="shared" si="3"/>
        <v>25</v>
      </c>
      <c r="G14" s="9">
        <f t="shared" si="4"/>
        <v>0.33333333333333331</v>
      </c>
    </row>
    <row r="15" spans="1:12" ht="18.5" x14ac:dyDescent="0.45">
      <c r="A15" s="1">
        <v>12</v>
      </c>
      <c r="B15" s="6">
        <v>22</v>
      </c>
      <c r="C15">
        <f t="shared" si="5"/>
        <v>15</v>
      </c>
      <c r="D15">
        <f t="shared" si="1"/>
        <v>7</v>
      </c>
      <c r="E15">
        <f t="shared" si="2"/>
        <v>7</v>
      </c>
      <c r="F15">
        <f t="shared" si="3"/>
        <v>49</v>
      </c>
      <c r="G15" s="9">
        <f t="shared" si="4"/>
        <v>0.31818181818181818</v>
      </c>
    </row>
    <row r="16" spans="1:12" ht="18.5" x14ac:dyDescent="0.45">
      <c r="A16" s="1">
        <v>13</v>
      </c>
      <c r="B16" s="3"/>
      <c r="C16">
        <f>B15</f>
        <v>22</v>
      </c>
    </row>
    <row r="17" spans="1:3" ht="18.5" x14ac:dyDescent="0.45">
      <c r="A17" s="5">
        <v>14</v>
      </c>
      <c r="C17">
        <f>B15</f>
        <v>22</v>
      </c>
    </row>
    <row r="18" spans="1:3" ht="18.5" x14ac:dyDescent="0.45">
      <c r="A18" s="5">
        <v>15</v>
      </c>
      <c r="C18">
        <f>B15</f>
        <v>22</v>
      </c>
    </row>
  </sheetData>
  <pageMargins left="0.75" right="0.75" top="1" bottom="1" header="0.51180555555555496" footer="0.51180555555555496"/>
  <pageSetup paperSize="9" firstPageNumber="0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22FBB-DE29-4686-9195-456262DF236F}">
  <dimension ref="A1"/>
  <sheetViews>
    <sheetView workbookViewId="0"/>
  </sheetViews>
  <sheetFormatPr defaultRowHeight="15.5" x14ac:dyDescent="0.35"/>
  <sheetData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642D0-B2E6-43F5-86A7-84EF1D18A6A4}">
  <dimension ref="A1:I21"/>
  <sheetViews>
    <sheetView tabSelected="1" topLeftCell="A2" workbookViewId="0">
      <selection activeCell="L3" sqref="L3"/>
    </sheetView>
  </sheetViews>
  <sheetFormatPr defaultRowHeight="15.5" x14ac:dyDescent="0.35"/>
  <cols>
    <col min="1" max="1" width="20" customWidth="1"/>
    <col min="2" max="2" width="10.58203125" customWidth="1"/>
  </cols>
  <sheetData>
    <row r="1" spans="1:9" x14ac:dyDescent="0.35">
      <c r="A1" t="s">
        <v>31</v>
      </c>
    </row>
    <row r="2" spans="1:9" ht="16" thickBot="1" x14ac:dyDescent="0.4"/>
    <row r="3" spans="1:9" x14ac:dyDescent="0.35">
      <c r="A3" s="22" t="s">
        <v>32</v>
      </c>
      <c r="B3" s="22"/>
    </row>
    <row r="4" spans="1:9" x14ac:dyDescent="0.35">
      <c r="A4" s="19" t="s">
        <v>33</v>
      </c>
      <c r="B4" s="19">
        <v>0.98806593983773217</v>
      </c>
    </row>
    <row r="5" spans="1:9" x14ac:dyDescent="0.35">
      <c r="A5" s="19" t="s">
        <v>34</v>
      </c>
      <c r="B5" s="19">
        <v>0.976274301467421</v>
      </c>
    </row>
    <row r="6" spans="1:9" x14ac:dyDescent="0.35">
      <c r="A6" s="19" t="s">
        <v>35</v>
      </c>
      <c r="B6" s="19">
        <v>0.9676467747283013</v>
      </c>
    </row>
    <row r="7" spans="1:9" x14ac:dyDescent="0.35">
      <c r="A7" s="19" t="s">
        <v>36</v>
      </c>
      <c r="B7" s="19">
        <v>0.21666375289416051</v>
      </c>
    </row>
    <row r="8" spans="1:9" ht="16" thickBot="1" x14ac:dyDescent="0.4">
      <c r="A8" s="20" t="s">
        <v>37</v>
      </c>
      <c r="B8" s="20">
        <v>16</v>
      </c>
    </row>
    <row r="10" spans="1:9" ht="16" thickBot="1" x14ac:dyDescent="0.4">
      <c r="A10" t="s">
        <v>38</v>
      </c>
    </row>
    <row r="11" spans="1:9" x14ac:dyDescent="0.35">
      <c r="A11" s="21"/>
      <c r="B11" s="21" t="s">
        <v>43</v>
      </c>
      <c r="C11" s="21" t="s">
        <v>44</v>
      </c>
      <c r="D11" s="21" t="s">
        <v>45</v>
      </c>
      <c r="E11" s="21" t="s">
        <v>46</v>
      </c>
      <c r="F11" s="21" t="s">
        <v>47</v>
      </c>
    </row>
    <row r="12" spans="1:9" x14ac:dyDescent="0.35">
      <c r="A12" s="19" t="s">
        <v>39</v>
      </c>
      <c r="B12" s="19">
        <v>4</v>
      </c>
      <c r="C12" s="19">
        <v>21.248000000000005</v>
      </c>
      <c r="D12" s="19">
        <v>5.3120000000000012</v>
      </c>
      <c r="E12" s="19">
        <v>113.15807310578549</v>
      </c>
      <c r="F12" s="19">
        <v>7.3758228114373328E-9</v>
      </c>
    </row>
    <row r="13" spans="1:9" x14ac:dyDescent="0.35">
      <c r="A13" s="19" t="s">
        <v>40</v>
      </c>
      <c r="B13" s="19">
        <v>11</v>
      </c>
      <c r="C13" s="19">
        <v>0.51637500000000025</v>
      </c>
      <c r="D13" s="19">
        <v>4.6943181818181842E-2</v>
      </c>
      <c r="E13" s="19"/>
      <c r="F13" s="19"/>
    </row>
    <row r="14" spans="1:9" ht="16" thickBot="1" x14ac:dyDescent="0.4">
      <c r="A14" s="20" t="s">
        <v>41</v>
      </c>
      <c r="B14" s="20">
        <v>15</v>
      </c>
      <c r="C14" s="20">
        <v>21.764375000000005</v>
      </c>
      <c r="D14" s="20"/>
      <c r="E14" s="20"/>
      <c r="F14" s="20"/>
    </row>
    <row r="15" spans="1:9" ht="16" thickBot="1" x14ac:dyDescent="0.4"/>
    <row r="16" spans="1:9" x14ac:dyDescent="0.35">
      <c r="A16" s="21"/>
      <c r="B16" s="21" t="s">
        <v>48</v>
      </c>
      <c r="C16" s="21" t="s">
        <v>36</v>
      </c>
      <c r="D16" s="21" t="s">
        <v>49</v>
      </c>
      <c r="E16" s="21" t="s">
        <v>50</v>
      </c>
      <c r="F16" s="21" t="s">
        <v>51</v>
      </c>
      <c r="G16" s="21" t="s">
        <v>52</v>
      </c>
      <c r="H16" s="21" t="s">
        <v>53</v>
      </c>
      <c r="I16" s="21" t="s">
        <v>54</v>
      </c>
    </row>
    <row r="17" spans="1:9" x14ac:dyDescent="0.35">
      <c r="A17" s="19" t="s">
        <v>42</v>
      </c>
      <c r="B17" s="19">
        <v>6.0687499999999996</v>
      </c>
      <c r="C17" s="19">
        <v>0.16249781467062036</v>
      </c>
      <c r="D17" s="19">
        <v>37.346656090737149</v>
      </c>
      <c r="E17" s="19">
        <v>6.1228864709676179E-13</v>
      </c>
      <c r="F17" s="19">
        <v>5.7110947213626426</v>
      </c>
      <c r="G17" s="19">
        <v>6.4264052786373567</v>
      </c>
      <c r="H17" s="19">
        <v>5.7110947213626426</v>
      </c>
      <c r="I17" s="19">
        <v>6.4264052786373567</v>
      </c>
    </row>
    <row r="18" spans="1:9" x14ac:dyDescent="0.35">
      <c r="A18" s="19" t="s">
        <v>27</v>
      </c>
      <c r="B18" s="19">
        <v>0.14562500000000006</v>
      </c>
      <c r="C18" s="19">
        <v>1.2111871993288992E-2</v>
      </c>
      <c r="D18" s="19">
        <v>12.023327201665333</v>
      </c>
      <c r="E18" s="19">
        <v>1.1402899242797899E-7</v>
      </c>
      <c r="F18" s="19">
        <v>0.11896694948184146</v>
      </c>
      <c r="G18" s="19">
        <v>0.17228305051815868</v>
      </c>
      <c r="H18" s="19">
        <v>0.11896694948184146</v>
      </c>
      <c r="I18" s="19">
        <v>0.17228305051815868</v>
      </c>
    </row>
    <row r="19" spans="1:9" x14ac:dyDescent="0.35">
      <c r="A19" s="19" t="s">
        <v>28</v>
      </c>
      <c r="B19" s="19">
        <v>-1.3631250000000006</v>
      </c>
      <c r="C19" s="19">
        <v>0.1574543359127569</v>
      </c>
      <c r="D19" s="19">
        <v>-8.6572719137775156</v>
      </c>
      <c r="E19" s="19">
        <v>3.0597521796559057E-6</v>
      </c>
      <c r="F19" s="19">
        <v>-1.7096796567360624</v>
      </c>
      <c r="G19" s="19">
        <v>-1.0165703432639388</v>
      </c>
      <c r="H19" s="19">
        <v>-1.7096796567360624</v>
      </c>
      <c r="I19" s="19">
        <v>-1.0165703432639388</v>
      </c>
    </row>
    <row r="20" spans="1:9" x14ac:dyDescent="0.35">
      <c r="A20" s="19" t="s">
        <v>29</v>
      </c>
      <c r="B20" s="19">
        <v>-2.0337500000000004</v>
      </c>
      <c r="C20" s="19">
        <v>0.15510764224182569</v>
      </c>
      <c r="D20" s="19">
        <v>-13.111861998580414</v>
      </c>
      <c r="E20" s="19">
        <v>4.6553197673283587E-8</v>
      </c>
      <c r="F20" s="19">
        <v>-2.3751396187910618</v>
      </c>
      <c r="G20" s="19">
        <v>-1.6923603812089392</v>
      </c>
      <c r="H20" s="19">
        <v>-2.3751396187910618</v>
      </c>
      <c r="I20" s="19">
        <v>-1.6923603812089392</v>
      </c>
    </row>
    <row r="21" spans="1:9" ht="16" thickBot="1" x14ac:dyDescent="0.4">
      <c r="A21" s="20" t="s">
        <v>30</v>
      </c>
      <c r="B21" s="20">
        <v>-0.30437499999999995</v>
      </c>
      <c r="C21" s="20">
        <v>0.15368242694684622</v>
      </c>
      <c r="D21" s="20">
        <v>-1.9805452454578518</v>
      </c>
      <c r="E21" s="20">
        <v>7.3201042930689228E-2</v>
      </c>
      <c r="F21" s="20">
        <v>-0.64262774107687581</v>
      </c>
      <c r="G21" s="20">
        <v>3.3877741076875911E-2</v>
      </c>
      <c r="H21" s="20">
        <v>-0.64262774107687581</v>
      </c>
      <c r="I21" s="20">
        <v>3.3877741076875911E-2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1"/>
  <sheetViews>
    <sheetView topLeftCell="D1" workbookViewId="0">
      <selection activeCell="I2" sqref="I2"/>
    </sheetView>
  </sheetViews>
  <sheetFormatPr defaultColWidth="8.83203125" defaultRowHeight="15.5" x14ac:dyDescent="0.35"/>
  <cols>
    <col min="1" max="1025" width="10.5" customWidth="1"/>
  </cols>
  <sheetData>
    <row r="1" spans="1:16" ht="37.5" thickBot="1" x14ac:dyDescent="0.5">
      <c r="A1" s="1" t="s">
        <v>2</v>
      </c>
      <c r="B1" s="1" t="s">
        <v>4</v>
      </c>
      <c r="C1" s="1" t="s">
        <v>3</v>
      </c>
      <c r="D1" s="5" t="s">
        <v>27</v>
      </c>
      <c r="E1" s="5" t="s">
        <v>28</v>
      </c>
      <c r="F1" s="5" t="s">
        <v>29</v>
      </c>
      <c r="G1" s="5" t="s">
        <v>30</v>
      </c>
      <c r="H1" s="5" t="s">
        <v>25</v>
      </c>
      <c r="I1" s="5" t="s">
        <v>25</v>
      </c>
      <c r="K1" s="21"/>
      <c r="L1" s="19" t="s">
        <v>42</v>
      </c>
      <c r="M1" s="19" t="s">
        <v>27</v>
      </c>
      <c r="N1" s="19" t="s">
        <v>28</v>
      </c>
      <c r="O1" s="19" t="s">
        <v>29</v>
      </c>
      <c r="P1" s="20" t="s">
        <v>30</v>
      </c>
    </row>
    <row r="2" spans="1:16" ht="19" thickBot="1" x14ac:dyDescent="0.5">
      <c r="A2" s="1">
        <v>1</v>
      </c>
      <c r="B2" s="1">
        <v>1</v>
      </c>
      <c r="C2" s="1">
        <v>4.8</v>
      </c>
      <c r="D2" s="16">
        <v>1</v>
      </c>
      <c r="E2" s="5">
        <v>1</v>
      </c>
      <c r="F2" s="5">
        <v>0</v>
      </c>
      <c r="G2" s="5">
        <v>0</v>
      </c>
      <c r="H2">
        <f>L$2+SUMPRODUCT(D2:G2,$M$2:$P$2)</f>
        <v>4.8512499999999994</v>
      </c>
      <c r="I2">
        <f>L$2+SUMPRODUCT(D2:G2,$M$2:$P$2)</f>
        <v>4.8512499999999994</v>
      </c>
      <c r="K2" s="21" t="s">
        <v>48</v>
      </c>
      <c r="L2" s="19">
        <v>6.0687499999999996</v>
      </c>
      <c r="M2" s="19">
        <v>0.14562500000000006</v>
      </c>
      <c r="N2" s="19">
        <v>-1.3631250000000006</v>
      </c>
      <c r="O2" s="19">
        <v>-2.0337500000000004</v>
      </c>
      <c r="P2" s="20">
        <v>-0.30437499999999995</v>
      </c>
    </row>
    <row r="3" spans="1:16" ht="18.5" x14ac:dyDescent="0.45">
      <c r="A3" s="1"/>
      <c r="B3" s="1">
        <v>2</v>
      </c>
      <c r="C3" s="1">
        <v>4.0999999999999996</v>
      </c>
      <c r="D3" s="17">
        <v>2</v>
      </c>
      <c r="E3" s="18">
        <v>0</v>
      </c>
      <c r="F3" s="18">
        <v>1</v>
      </c>
      <c r="G3" s="18">
        <v>0</v>
      </c>
      <c r="H3">
        <f t="shared" ref="H3:H21" si="0">L$2+SUMPRODUCT(D3:G3,$M$2:$P$2)</f>
        <v>4.3262499999999999</v>
      </c>
      <c r="I3">
        <f t="shared" ref="I3:I21" si="1">L$2+SUMPRODUCT(D3:G3,$M$2:$P$2)</f>
        <v>4.3262499999999999</v>
      </c>
    </row>
    <row r="4" spans="1:16" ht="19" thickBot="1" x14ac:dyDescent="0.5">
      <c r="A4" s="1"/>
      <c r="B4" s="1">
        <v>3</v>
      </c>
      <c r="C4" s="1">
        <v>6</v>
      </c>
      <c r="D4" s="17">
        <v>3</v>
      </c>
      <c r="E4" s="18">
        <v>0</v>
      </c>
      <c r="F4" s="18">
        <v>0</v>
      </c>
      <c r="G4" s="18">
        <v>1</v>
      </c>
      <c r="H4">
        <f t="shared" si="0"/>
        <v>6.2012499999999999</v>
      </c>
      <c r="I4">
        <f t="shared" si="1"/>
        <v>6.2012499999999999</v>
      </c>
      <c r="K4" s="19" t="s">
        <v>42</v>
      </c>
      <c r="L4" s="19" t="s">
        <v>27</v>
      </c>
      <c r="M4" s="19" t="s">
        <v>28</v>
      </c>
      <c r="N4" s="19" t="s">
        <v>29</v>
      </c>
      <c r="O4" s="20" t="s">
        <v>30</v>
      </c>
    </row>
    <row r="5" spans="1:16" ht="19" thickBot="1" x14ac:dyDescent="0.5">
      <c r="A5" s="1"/>
      <c r="B5" s="1">
        <v>4</v>
      </c>
      <c r="C5" s="1">
        <v>6.5</v>
      </c>
      <c r="D5" s="16">
        <v>4</v>
      </c>
      <c r="E5" s="18">
        <v>0</v>
      </c>
      <c r="F5" s="18">
        <v>0</v>
      </c>
      <c r="G5" s="18">
        <v>0</v>
      </c>
      <c r="H5">
        <f t="shared" si="0"/>
        <v>6.6512500000000001</v>
      </c>
      <c r="I5">
        <f t="shared" si="1"/>
        <v>6.6512500000000001</v>
      </c>
      <c r="K5" s="19">
        <v>6.0687499999999996</v>
      </c>
      <c r="L5" s="19">
        <v>0.14562500000000006</v>
      </c>
      <c r="M5" s="19">
        <v>-1.3631250000000006</v>
      </c>
      <c r="N5" s="19">
        <v>-2.0337500000000004</v>
      </c>
      <c r="O5" s="20">
        <v>-0.30437499999999995</v>
      </c>
    </row>
    <row r="6" spans="1:16" ht="18.5" x14ac:dyDescent="0.45">
      <c r="A6" s="1">
        <v>2</v>
      </c>
      <c r="B6" s="1">
        <v>1</v>
      </c>
      <c r="C6" s="1">
        <v>5.8</v>
      </c>
      <c r="D6" s="17">
        <v>5</v>
      </c>
      <c r="E6" s="5">
        <v>1</v>
      </c>
      <c r="F6" s="5">
        <v>0</v>
      </c>
      <c r="G6" s="5">
        <v>0</v>
      </c>
      <c r="H6">
        <f t="shared" si="0"/>
        <v>5.4337499999999999</v>
      </c>
      <c r="I6">
        <f t="shared" si="1"/>
        <v>5.4337499999999999</v>
      </c>
    </row>
    <row r="7" spans="1:16" ht="18.5" x14ac:dyDescent="0.45">
      <c r="A7" s="1"/>
      <c r="B7" s="1">
        <v>2</v>
      </c>
      <c r="C7" s="1">
        <v>5.2</v>
      </c>
      <c r="D7" s="17">
        <v>6</v>
      </c>
      <c r="E7" s="18">
        <v>0</v>
      </c>
      <c r="F7" s="18">
        <v>1</v>
      </c>
      <c r="G7" s="18">
        <v>0</v>
      </c>
      <c r="H7">
        <f t="shared" si="0"/>
        <v>4.9087499999999995</v>
      </c>
      <c r="I7">
        <f t="shared" si="1"/>
        <v>4.9087499999999995</v>
      </c>
    </row>
    <row r="8" spans="1:16" ht="18.5" x14ac:dyDescent="0.45">
      <c r="A8" s="1"/>
      <c r="B8" s="1">
        <v>3</v>
      </c>
      <c r="C8" s="1">
        <v>6.8</v>
      </c>
      <c r="D8" s="16">
        <v>7</v>
      </c>
      <c r="E8" s="18">
        <v>0</v>
      </c>
      <c r="F8" s="18">
        <v>0</v>
      </c>
      <c r="G8" s="18">
        <v>1</v>
      </c>
      <c r="H8">
        <f t="shared" si="0"/>
        <v>6.7837500000000004</v>
      </c>
      <c r="I8">
        <f t="shared" si="1"/>
        <v>6.7837500000000004</v>
      </c>
    </row>
    <row r="9" spans="1:16" ht="18.5" x14ac:dyDescent="0.45">
      <c r="A9" s="1"/>
      <c r="B9" s="1">
        <v>4</v>
      </c>
      <c r="C9" s="1">
        <v>7.4</v>
      </c>
      <c r="D9" s="17">
        <v>8</v>
      </c>
      <c r="E9" s="18">
        <v>0</v>
      </c>
      <c r="F9" s="18">
        <v>0</v>
      </c>
      <c r="G9" s="18">
        <v>0</v>
      </c>
      <c r="H9">
        <f t="shared" si="0"/>
        <v>7.2337500000000006</v>
      </c>
      <c r="I9">
        <f t="shared" si="1"/>
        <v>7.2337500000000006</v>
      </c>
    </row>
    <row r="10" spans="1:16" ht="18.5" x14ac:dyDescent="0.45">
      <c r="A10" s="1">
        <v>3</v>
      </c>
      <c r="B10" s="1">
        <v>1</v>
      </c>
      <c r="C10" s="1">
        <v>6</v>
      </c>
      <c r="D10" s="17">
        <v>9</v>
      </c>
      <c r="E10" s="5">
        <v>1</v>
      </c>
      <c r="F10" s="5">
        <v>0</v>
      </c>
      <c r="G10" s="5">
        <v>0</v>
      </c>
      <c r="H10">
        <f t="shared" si="0"/>
        <v>6.0162499999999994</v>
      </c>
      <c r="I10">
        <f t="shared" si="1"/>
        <v>6.0162499999999994</v>
      </c>
    </row>
    <row r="11" spans="1:16" ht="18.5" x14ac:dyDescent="0.45">
      <c r="A11" s="1"/>
      <c r="B11" s="1">
        <v>2</v>
      </c>
      <c r="C11" s="1">
        <v>5.6</v>
      </c>
      <c r="D11" s="16">
        <v>10</v>
      </c>
      <c r="E11" s="18">
        <v>0</v>
      </c>
      <c r="F11" s="18">
        <v>1</v>
      </c>
      <c r="G11" s="18">
        <v>0</v>
      </c>
      <c r="H11">
        <f t="shared" si="0"/>
        <v>5.49125</v>
      </c>
      <c r="I11">
        <f t="shared" si="1"/>
        <v>5.49125</v>
      </c>
    </row>
    <row r="12" spans="1:16" ht="18.5" x14ac:dyDescent="0.45">
      <c r="A12" s="1"/>
      <c r="B12" s="1">
        <v>3</v>
      </c>
      <c r="C12" s="1">
        <v>7.5</v>
      </c>
      <c r="D12" s="17">
        <v>11</v>
      </c>
      <c r="E12" s="18">
        <v>0</v>
      </c>
      <c r="F12" s="18">
        <v>0</v>
      </c>
      <c r="G12" s="18">
        <v>1</v>
      </c>
      <c r="H12">
        <f t="shared" si="0"/>
        <v>7.3662500000000009</v>
      </c>
      <c r="I12">
        <f t="shared" si="1"/>
        <v>7.3662500000000009</v>
      </c>
    </row>
    <row r="13" spans="1:16" ht="18.5" x14ac:dyDescent="0.45">
      <c r="A13" s="1"/>
      <c r="B13" s="1">
        <v>4</v>
      </c>
      <c r="C13" s="1">
        <v>7.8</v>
      </c>
      <c r="D13" s="17">
        <v>12</v>
      </c>
      <c r="E13" s="18">
        <v>0</v>
      </c>
      <c r="F13" s="18">
        <v>0</v>
      </c>
      <c r="G13" s="18">
        <v>0</v>
      </c>
      <c r="H13">
        <f t="shared" si="0"/>
        <v>7.8162500000000001</v>
      </c>
      <c r="I13">
        <f t="shared" si="1"/>
        <v>7.8162500000000001</v>
      </c>
    </row>
    <row r="14" spans="1:16" ht="18.5" x14ac:dyDescent="0.45">
      <c r="A14" s="1">
        <v>4</v>
      </c>
      <c r="B14" s="1">
        <v>1</v>
      </c>
      <c r="C14" s="1">
        <v>6.3</v>
      </c>
      <c r="D14" s="16">
        <v>13</v>
      </c>
      <c r="E14" s="5">
        <v>1</v>
      </c>
      <c r="F14" s="5">
        <v>0</v>
      </c>
      <c r="G14" s="5">
        <v>0</v>
      </c>
      <c r="H14">
        <f t="shared" si="0"/>
        <v>6.5987499999999999</v>
      </c>
      <c r="I14">
        <f t="shared" si="1"/>
        <v>6.5987499999999999</v>
      </c>
    </row>
    <row r="15" spans="1:16" ht="18.5" x14ac:dyDescent="0.45">
      <c r="A15" s="1"/>
      <c r="B15" s="1">
        <v>2</v>
      </c>
      <c r="C15" s="1">
        <v>5.9</v>
      </c>
      <c r="D15" s="17">
        <v>14</v>
      </c>
      <c r="E15" s="18">
        <v>0</v>
      </c>
      <c r="F15" s="18">
        <v>1</v>
      </c>
      <c r="G15" s="18">
        <v>0</v>
      </c>
      <c r="H15">
        <f t="shared" si="0"/>
        <v>6.0737500000000004</v>
      </c>
      <c r="I15">
        <f t="shared" si="1"/>
        <v>6.0737500000000004</v>
      </c>
    </row>
    <row r="16" spans="1:16" ht="18.5" x14ac:dyDescent="0.45">
      <c r="A16" s="1"/>
      <c r="B16" s="1">
        <v>3</v>
      </c>
      <c r="C16" s="1">
        <v>8</v>
      </c>
      <c r="D16" s="17">
        <v>15</v>
      </c>
      <c r="E16" s="18">
        <v>0</v>
      </c>
      <c r="F16" s="18">
        <v>0</v>
      </c>
      <c r="G16" s="18">
        <v>1</v>
      </c>
      <c r="H16">
        <f t="shared" si="0"/>
        <v>7.9487500000000004</v>
      </c>
      <c r="I16">
        <f t="shared" si="1"/>
        <v>7.9487500000000004</v>
      </c>
    </row>
    <row r="17" spans="1:9" ht="18.5" x14ac:dyDescent="0.45">
      <c r="A17" s="1"/>
      <c r="B17" s="1">
        <v>4</v>
      </c>
      <c r="C17" s="1">
        <v>8.4</v>
      </c>
      <c r="D17" s="16">
        <v>16</v>
      </c>
      <c r="E17" s="18">
        <v>0</v>
      </c>
      <c r="F17" s="18">
        <v>0</v>
      </c>
      <c r="G17" s="18">
        <v>0</v>
      </c>
      <c r="H17">
        <f t="shared" si="0"/>
        <v>8.3987499999999997</v>
      </c>
      <c r="I17">
        <f t="shared" si="1"/>
        <v>8.3987499999999997</v>
      </c>
    </row>
    <row r="18" spans="1:9" ht="18.5" x14ac:dyDescent="0.45">
      <c r="A18" s="1">
        <v>5</v>
      </c>
      <c r="B18" s="1">
        <v>1</v>
      </c>
      <c r="C18" s="3"/>
      <c r="D18" s="17">
        <v>17</v>
      </c>
      <c r="E18" s="5">
        <v>1</v>
      </c>
      <c r="F18" s="5">
        <v>0</v>
      </c>
      <c r="G18" s="5">
        <v>0</v>
      </c>
      <c r="H18">
        <f t="shared" si="0"/>
        <v>7.1812500000000004</v>
      </c>
      <c r="I18">
        <f t="shared" si="1"/>
        <v>7.1812500000000004</v>
      </c>
    </row>
    <row r="19" spans="1:9" ht="18.5" x14ac:dyDescent="0.45">
      <c r="A19" s="1"/>
      <c r="B19" s="1">
        <v>2</v>
      </c>
      <c r="C19" s="3"/>
      <c r="D19" s="16">
        <v>18</v>
      </c>
      <c r="E19" s="18">
        <v>0</v>
      </c>
      <c r="F19" s="18">
        <v>1</v>
      </c>
      <c r="G19" s="18">
        <v>0</v>
      </c>
      <c r="H19">
        <f t="shared" si="0"/>
        <v>6.65625</v>
      </c>
      <c r="I19">
        <f t="shared" si="1"/>
        <v>6.65625</v>
      </c>
    </row>
    <row r="20" spans="1:9" ht="18.5" x14ac:dyDescent="0.45">
      <c r="A20" s="1"/>
      <c r="B20" s="1">
        <v>3</v>
      </c>
      <c r="C20" s="3"/>
      <c r="D20" s="17">
        <v>19</v>
      </c>
      <c r="E20" s="18">
        <v>0</v>
      </c>
      <c r="F20" s="18">
        <v>0</v>
      </c>
      <c r="G20" s="18">
        <v>1</v>
      </c>
      <c r="H20">
        <f t="shared" si="0"/>
        <v>8.53125</v>
      </c>
      <c r="I20">
        <f t="shared" si="1"/>
        <v>8.53125</v>
      </c>
    </row>
    <row r="21" spans="1:9" ht="18.5" x14ac:dyDescent="0.45">
      <c r="A21" s="1"/>
      <c r="B21" s="1">
        <v>4</v>
      </c>
      <c r="C21" s="3"/>
      <c r="D21" s="16">
        <v>20</v>
      </c>
      <c r="E21" s="18">
        <v>0</v>
      </c>
      <c r="F21" s="18">
        <v>0</v>
      </c>
      <c r="G21" s="18">
        <v>0</v>
      </c>
      <c r="H21">
        <f t="shared" si="0"/>
        <v>8.9812500000000011</v>
      </c>
      <c r="I21">
        <f t="shared" si="1"/>
        <v>8.9812500000000011</v>
      </c>
    </row>
  </sheetData>
  <pageMargins left="0.75" right="0.75" top="1" bottom="1" header="0.51180555555555496" footer="0.51180555555555496"/>
  <pageSetup paperSize="9" firstPageNumber="0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"/>
  <sheetViews>
    <sheetView workbookViewId="0">
      <selection activeCell="C7" sqref="C7"/>
    </sheetView>
  </sheetViews>
  <sheetFormatPr defaultColWidth="8.83203125" defaultRowHeight="15.5" x14ac:dyDescent="0.35"/>
  <cols>
    <col min="1" max="1007" width="10.5" customWidth="1"/>
  </cols>
  <sheetData>
    <row r="1" spans="1:12" s="2" customFormat="1" x14ac:dyDescent="0.35">
      <c r="E1" s="2" t="s">
        <v>13</v>
      </c>
      <c r="F1" s="2" t="s">
        <v>14</v>
      </c>
      <c r="G1" s="2" t="s">
        <v>15</v>
      </c>
    </row>
    <row r="2" spans="1:12" x14ac:dyDescent="0.35">
      <c r="E2" s="11">
        <f>AVERAGE(E5:E15)</f>
        <v>2.4372294372294374</v>
      </c>
      <c r="F2" s="11">
        <f t="shared" ref="F2:G2" si="0">AVERAGE(F5:F15)</f>
        <v>8.0973242630385478</v>
      </c>
      <c r="G2" s="9">
        <f t="shared" si="0"/>
        <v>0.12848966799559686</v>
      </c>
    </row>
    <row r="3" spans="1:12" ht="47.5" x14ac:dyDescent="0.45">
      <c r="A3" s="1" t="s">
        <v>0</v>
      </c>
      <c r="B3" s="6" t="s">
        <v>1</v>
      </c>
      <c r="C3" s="7" t="s">
        <v>16</v>
      </c>
      <c r="D3" t="s">
        <v>9</v>
      </c>
      <c r="E3" s="7" t="s">
        <v>10</v>
      </c>
      <c r="F3" s="7" t="s">
        <v>11</v>
      </c>
      <c r="G3" s="7" t="s">
        <v>12</v>
      </c>
    </row>
    <row r="4" spans="1:12" ht="18.5" x14ac:dyDescent="0.45">
      <c r="A4" s="1">
        <v>1</v>
      </c>
      <c r="B4" s="6">
        <v>17</v>
      </c>
      <c r="C4" s="8"/>
    </row>
    <row r="5" spans="1:12" ht="18.5" x14ac:dyDescent="0.45">
      <c r="A5" s="1">
        <v>2</v>
      </c>
      <c r="B5" s="6">
        <v>21</v>
      </c>
      <c r="C5" s="10">
        <f>B4</f>
        <v>17</v>
      </c>
      <c r="D5">
        <f>B5-C5</f>
        <v>4</v>
      </c>
      <c r="E5">
        <f>ABS(D5)</f>
        <v>4</v>
      </c>
      <c r="F5">
        <f>D5^2</f>
        <v>16</v>
      </c>
      <c r="G5" s="9">
        <f>E5/B5</f>
        <v>0.19047619047619047</v>
      </c>
    </row>
    <row r="6" spans="1:12" ht="18.5" x14ac:dyDescent="0.45">
      <c r="A6" s="1">
        <v>3</v>
      </c>
      <c r="B6" s="6">
        <v>19</v>
      </c>
      <c r="C6" s="10">
        <f>AVERAGE($B$4:B5)</f>
        <v>19</v>
      </c>
      <c r="D6">
        <f t="shared" ref="D6:D15" si="1">B6-C6</f>
        <v>0</v>
      </c>
      <c r="E6">
        <f t="shared" ref="E6:E15" si="2">ABS(D6)</f>
        <v>0</v>
      </c>
      <c r="F6">
        <f t="shared" ref="F6:F15" si="3">D6^2</f>
        <v>0</v>
      </c>
      <c r="G6" s="9">
        <f t="shared" ref="G6:G15" si="4">E6/B6</f>
        <v>0</v>
      </c>
    </row>
    <row r="7" spans="1:12" ht="18.5" x14ac:dyDescent="0.45">
      <c r="A7" s="1">
        <v>4</v>
      </c>
      <c r="B7" s="6">
        <v>23</v>
      </c>
      <c r="C7" s="10">
        <f>AVERAGE($B$4:B6)</f>
        <v>19</v>
      </c>
      <c r="D7">
        <f t="shared" si="1"/>
        <v>4</v>
      </c>
      <c r="E7">
        <f t="shared" si="2"/>
        <v>4</v>
      </c>
      <c r="F7">
        <f t="shared" si="3"/>
        <v>16</v>
      </c>
      <c r="G7" s="9">
        <f t="shared" si="4"/>
        <v>0.17391304347826086</v>
      </c>
      <c r="L7" t="s">
        <v>6</v>
      </c>
    </row>
    <row r="8" spans="1:12" ht="18.5" x14ac:dyDescent="0.45">
      <c r="A8" s="1">
        <v>5</v>
      </c>
      <c r="B8" s="6">
        <v>18</v>
      </c>
      <c r="C8" s="10">
        <f>AVERAGE($B$4:B7)</f>
        <v>20</v>
      </c>
      <c r="D8">
        <f t="shared" si="1"/>
        <v>-2</v>
      </c>
      <c r="E8">
        <f t="shared" si="2"/>
        <v>2</v>
      </c>
      <c r="F8">
        <f t="shared" si="3"/>
        <v>4</v>
      </c>
      <c r="G8" s="9">
        <f t="shared" si="4"/>
        <v>0.1111111111111111</v>
      </c>
      <c r="L8" t="s">
        <v>7</v>
      </c>
    </row>
    <row r="9" spans="1:12" ht="18.5" x14ac:dyDescent="0.45">
      <c r="A9" s="1">
        <v>6</v>
      </c>
      <c r="B9" s="6">
        <v>16</v>
      </c>
      <c r="C9" s="10">
        <f>AVERAGE($B$4:B8)</f>
        <v>19.600000000000001</v>
      </c>
      <c r="D9">
        <f t="shared" si="1"/>
        <v>-3.6000000000000014</v>
      </c>
      <c r="E9">
        <f t="shared" si="2"/>
        <v>3.6000000000000014</v>
      </c>
      <c r="F9">
        <f t="shared" si="3"/>
        <v>12.96000000000001</v>
      </c>
      <c r="G9" s="9">
        <f t="shared" si="4"/>
        <v>0.22500000000000009</v>
      </c>
    </row>
    <row r="10" spans="1:12" ht="18.5" x14ac:dyDescent="0.45">
      <c r="A10" s="1">
        <v>7</v>
      </c>
      <c r="B10" s="6">
        <v>20</v>
      </c>
      <c r="C10" s="10">
        <f>AVERAGE($B$4:B9)</f>
        <v>19</v>
      </c>
      <c r="D10">
        <f t="shared" si="1"/>
        <v>1</v>
      </c>
      <c r="E10">
        <f t="shared" si="2"/>
        <v>1</v>
      </c>
      <c r="F10">
        <f t="shared" si="3"/>
        <v>1</v>
      </c>
      <c r="G10" s="9">
        <f t="shared" si="4"/>
        <v>0.05</v>
      </c>
    </row>
    <row r="11" spans="1:12" ht="18.5" x14ac:dyDescent="0.45">
      <c r="A11" s="1">
        <v>8</v>
      </c>
      <c r="B11" s="6">
        <v>18</v>
      </c>
      <c r="C11" s="10">
        <f>AVERAGE($B$4:B10)</f>
        <v>19.142857142857142</v>
      </c>
      <c r="D11">
        <f t="shared" si="1"/>
        <v>-1.1428571428571423</v>
      </c>
      <c r="E11">
        <f t="shared" si="2"/>
        <v>1.1428571428571423</v>
      </c>
      <c r="F11">
        <f t="shared" si="3"/>
        <v>1.3061224489795906</v>
      </c>
      <c r="G11" s="9">
        <f t="shared" si="4"/>
        <v>6.3492063492063461E-2</v>
      </c>
    </row>
    <row r="12" spans="1:12" ht="18.5" x14ac:dyDescent="0.45">
      <c r="A12" s="1">
        <v>9</v>
      </c>
      <c r="B12" s="6">
        <v>22</v>
      </c>
      <c r="C12" s="10">
        <f>AVERAGE($B$4:B11)</f>
        <v>19</v>
      </c>
      <c r="D12">
        <f t="shared" si="1"/>
        <v>3</v>
      </c>
      <c r="E12">
        <f t="shared" si="2"/>
        <v>3</v>
      </c>
      <c r="F12">
        <f t="shared" si="3"/>
        <v>9</v>
      </c>
      <c r="G12" s="9">
        <f t="shared" si="4"/>
        <v>0.13636363636363635</v>
      </c>
    </row>
    <row r="13" spans="1:12" ht="18.5" x14ac:dyDescent="0.45">
      <c r="A13" s="1">
        <v>10</v>
      </c>
      <c r="B13" s="6">
        <v>20</v>
      </c>
      <c r="C13" s="10">
        <f>AVERAGE($B$4:B12)</f>
        <v>19.333333333333332</v>
      </c>
      <c r="D13">
        <f t="shared" si="1"/>
        <v>0.66666666666666785</v>
      </c>
      <c r="E13">
        <f t="shared" si="2"/>
        <v>0.66666666666666785</v>
      </c>
      <c r="F13">
        <f t="shared" si="3"/>
        <v>0.44444444444444603</v>
      </c>
      <c r="G13" s="9">
        <f t="shared" si="4"/>
        <v>3.3333333333333395E-2</v>
      </c>
    </row>
    <row r="14" spans="1:12" ht="18.5" x14ac:dyDescent="0.45">
      <c r="A14" s="1">
        <v>11</v>
      </c>
      <c r="B14" s="6">
        <v>15</v>
      </c>
      <c r="C14" s="10">
        <f>AVERAGE($B$4:B13)</f>
        <v>19.399999999999999</v>
      </c>
      <c r="D14">
        <f t="shared" si="1"/>
        <v>-4.3999999999999986</v>
      </c>
      <c r="E14">
        <f t="shared" si="2"/>
        <v>4.3999999999999986</v>
      </c>
      <c r="F14">
        <f t="shared" si="3"/>
        <v>19.359999999999989</v>
      </c>
      <c r="G14" s="9">
        <f t="shared" si="4"/>
        <v>0.29333333333333322</v>
      </c>
    </row>
    <row r="15" spans="1:12" ht="18.5" x14ac:dyDescent="0.45">
      <c r="A15" s="1">
        <v>12</v>
      </c>
      <c r="B15" s="6">
        <v>22</v>
      </c>
      <c r="C15" s="10">
        <f>AVERAGE($B$4:B14)</f>
        <v>19</v>
      </c>
      <c r="D15">
        <f t="shared" si="1"/>
        <v>3</v>
      </c>
      <c r="E15">
        <f t="shared" si="2"/>
        <v>3</v>
      </c>
      <c r="F15">
        <f t="shared" si="3"/>
        <v>9</v>
      </c>
      <c r="G15" s="9">
        <f t="shared" si="4"/>
        <v>0.13636363636363635</v>
      </c>
    </row>
    <row r="16" spans="1:12" ht="18.5" x14ac:dyDescent="0.45">
      <c r="A16" s="1">
        <v>13</v>
      </c>
      <c r="B16" s="3"/>
      <c r="C16" s="10">
        <f>AVERAGE($B$4:B15)</f>
        <v>19.25</v>
      </c>
    </row>
    <row r="17" spans="1:3" ht="18.5" x14ac:dyDescent="0.45">
      <c r="A17" s="5">
        <v>14</v>
      </c>
      <c r="C17" s="10">
        <f>C16</f>
        <v>19.25</v>
      </c>
    </row>
    <row r="18" spans="1:3" ht="18.5" x14ac:dyDescent="0.45">
      <c r="A18" s="5">
        <v>15</v>
      </c>
      <c r="C18" s="10">
        <f t="shared" ref="C18:C19" si="5">C17</f>
        <v>19.25</v>
      </c>
    </row>
    <row r="19" spans="1:3" x14ac:dyDescent="0.35">
      <c r="C19" s="10">
        <f t="shared" si="5"/>
        <v>19.25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"/>
  <sheetViews>
    <sheetView topLeftCell="A6" workbookViewId="0">
      <selection activeCell="C8" sqref="C8"/>
    </sheetView>
  </sheetViews>
  <sheetFormatPr defaultColWidth="8.83203125" defaultRowHeight="15.5" x14ac:dyDescent="0.35"/>
  <cols>
    <col min="1" max="2" width="10.5" customWidth="1"/>
    <col min="3" max="3" width="13.83203125" customWidth="1"/>
    <col min="4" max="1003" width="10.5" customWidth="1"/>
  </cols>
  <sheetData>
    <row r="1" spans="1:9" x14ac:dyDescent="0.35">
      <c r="D1" t="s">
        <v>13</v>
      </c>
      <c r="E1" t="s">
        <v>14</v>
      </c>
      <c r="F1" t="s">
        <v>17</v>
      </c>
      <c r="I1" t="s">
        <v>18</v>
      </c>
    </row>
    <row r="2" spans="1:9" s="4" customFormat="1" x14ac:dyDescent="0.35"/>
    <row r="3" spans="1:9" ht="63" x14ac:dyDescent="0.45">
      <c r="A3" s="1" t="s">
        <v>0</v>
      </c>
      <c r="B3" s="1" t="s">
        <v>1</v>
      </c>
      <c r="C3" s="7" t="s">
        <v>20</v>
      </c>
      <c r="D3" t="s">
        <v>9</v>
      </c>
      <c r="E3" t="s">
        <v>10</v>
      </c>
      <c r="F3" t="s">
        <v>21</v>
      </c>
    </row>
    <row r="4" spans="1:9" ht="18.5" x14ac:dyDescent="0.45">
      <c r="A4" s="1">
        <v>1</v>
      </c>
      <c r="B4" s="1">
        <v>17</v>
      </c>
    </row>
    <row r="5" spans="1:9" ht="18.5" x14ac:dyDescent="0.45">
      <c r="A5" s="1">
        <v>2</v>
      </c>
      <c r="B5" s="1">
        <v>21</v>
      </c>
    </row>
    <row r="6" spans="1:9" ht="18.5" x14ac:dyDescent="0.45">
      <c r="A6" s="1">
        <v>3</v>
      </c>
      <c r="B6" s="1">
        <v>19</v>
      </c>
    </row>
    <row r="7" spans="1:9" ht="18.5" x14ac:dyDescent="0.45">
      <c r="A7" s="1">
        <v>4</v>
      </c>
      <c r="B7" s="1">
        <v>23</v>
      </c>
      <c r="C7">
        <f>AVERAGE(B4:B6)</f>
        <v>19</v>
      </c>
      <c r="D7">
        <f>B7-C7</f>
        <v>4</v>
      </c>
      <c r="E7">
        <f>ABS(D7)</f>
        <v>4</v>
      </c>
      <c r="F7" s="9">
        <f>E7/B7</f>
        <v>0.17391304347826086</v>
      </c>
    </row>
    <row r="8" spans="1:9" ht="18.5" x14ac:dyDescent="0.45">
      <c r="A8" s="1">
        <v>5</v>
      </c>
      <c r="B8" s="1">
        <v>18</v>
      </c>
      <c r="C8" s="12">
        <f>AVERAGE(B5:B7)</f>
        <v>21</v>
      </c>
    </row>
    <row r="9" spans="1:9" ht="18.5" x14ac:dyDescent="0.45">
      <c r="A9" s="1">
        <v>6</v>
      </c>
      <c r="B9" s="1">
        <v>16</v>
      </c>
      <c r="C9" s="12">
        <f t="shared" ref="C9:C26" si="0">AVERAGE(B6:B8)</f>
        <v>20</v>
      </c>
    </row>
    <row r="10" spans="1:9" ht="18.5" x14ac:dyDescent="0.45">
      <c r="A10" s="1">
        <v>7</v>
      </c>
      <c r="B10" s="1">
        <v>20</v>
      </c>
      <c r="C10" s="12">
        <f t="shared" si="0"/>
        <v>19</v>
      </c>
    </row>
    <row r="11" spans="1:9" ht="18.5" x14ac:dyDescent="0.45">
      <c r="A11" s="1">
        <v>8</v>
      </c>
      <c r="B11" s="1">
        <v>18</v>
      </c>
      <c r="C11" s="12">
        <f t="shared" si="0"/>
        <v>18</v>
      </c>
    </row>
    <row r="12" spans="1:9" ht="18.5" x14ac:dyDescent="0.45">
      <c r="A12" s="1">
        <v>9</v>
      </c>
      <c r="B12" s="1">
        <v>22</v>
      </c>
      <c r="C12" s="12">
        <f t="shared" si="0"/>
        <v>18</v>
      </c>
    </row>
    <row r="13" spans="1:9" ht="18.5" x14ac:dyDescent="0.45">
      <c r="A13" s="1">
        <v>10</v>
      </c>
      <c r="B13" s="1">
        <v>20</v>
      </c>
      <c r="C13" s="12">
        <f t="shared" si="0"/>
        <v>20</v>
      </c>
    </row>
    <row r="14" spans="1:9" ht="18.5" x14ac:dyDescent="0.45">
      <c r="A14" s="1">
        <v>11</v>
      </c>
      <c r="B14" s="1">
        <v>15</v>
      </c>
      <c r="C14" s="12">
        <f t="shared" si="0"/>
        <v>20</v>
      </c>
    </row>
    <row r="15" spans="1:9" ht="18.5" x14ac:dyDescent="0.45">
      <c r="A15" s="1">
        <v>12</v>
      </c>
      <c r="B15" s="1">
        <v>22</v>
      </c>
      <c r="C15" s="12">
        <f t="shared" si="0"/>
        <v>19</v>
      </c>
    </row>
    <row r="16" spans="1:9" ht="18.5" x14ac:dyDescent="0.45">
      <c r="A16" s="1">
        <v>13</v>
      </c>
      <c r="B16" s="1">
        <v>31</v>
      </c>
      <c r="C16" s="12">
        <f t="shared" si="0"/>
        <v>19</v>
      </c>
    </row>
    <row r="17" spans="1:3" ht="18.5" x14ac:dyDescent="0.45">
      <c r="A17" s="1">
        <v>14</v>
      </c>
      <c r="B17" s="1">
        <v>34</v>
      </c>
      <c r="C17" s="12">
        <f t="shared" si="0"/>
        <v>22.666666666666668</v>
      </c>
    </row>
    <row r="18" spans="1:3" ht="18.5" x14ac:dyDescent="0.45">
      <c r="A18" s="1">
        <v>15</v>
      </c>
      <c r="B18" s="1">
        <v>31</v>
      </c>
      <c r="C18" s="12">
        <f t="shared" si="0"/>
        <v>29</v>
      </c>
    </row>
    <row r="19" spans="1:3" ht="18.5" x14ac:dyDescent="0.45">
      <c r="A19" s="1">
        <v>16</v>
      </c>
      <c r="B19" s="1">
        <v>33</v>
      </c>
      <c r="C19" s="12">
        <f t="shared" si="0"/>
        <v>32</v>
      </c>
    </row>
    <row r="20" spans="1:3" ht="18.5" x14ac:dyDescent="0.45">
      <c r="A20" s="1">
        <v>17</v>
      </c>
      <c r="B20" s="1">
        <v>28</v>
      </c>
      <c r="C20" s="12">
        <f t="shared" si="0"/>
        <v>32.666666666666664</v>
      </c>
    </row>
    <row r="21" spans="1:3" ht="18.5" x14ac:dyDescent="0.45">
      <c r="A21" s="1">
        <v>18</v>
      </c>
      <c r="B21" s="1">
        <v>32</v>
      </c>
      <c r="C21" s="12">
        <f t="shared" si="0"/>
        <v>30.666666666666668</v>
      </c>
    </row>
    <row r="22" spans="1:3" ht="18.5" x14ac:dyDescent="0.45">
      <c r="A22" s="1">
        <v>19</v>
      </c>
      <c r="B22" s="1">
        <v>30</v>
      </c>
      <c r="C22" s="12">
        <f t="shared" si="0"/>
        <v>31</v>
      </c>
    </row>
    <row r="23" spans="1:3" ht="18.5" x14ac:dyDescent="0.45">
      <c r="A23" s="1">
        <v>20</v>
      </c>
      <c r="B23" s="1">
        <v>29</v>
      </c>
      <c r="C23" s="12">
        <f t="shared" si="0"/>
        <v>30</v>
      </c>
    </row>
    <row r="24" spans="1:3" ht="18.5" x14ac:dyDescent="0.45">
      <c r="A24" s="1">
        <v>21</v>
      </c>
      <c r="B24" s="1">
        <v>34</v>
      </c>
      <c r="C24" s="12">
        <f t="shared" si="0"/>
        <v>30.333333333333332</v>
      </c>
    </row>
    <row r="25" spans="1:3" ht="18.5" x14ac:dyDescent="0.45">
      <c r="A25" s="1">
        <v>22</v>
      </c>
      <c r="B25" s="1">
        <v>33</v>
      </c>
      <c r="C25" s="12">
        <f t="shared" si="0"/>
        <v>31</v>
      </c>
    </row>
    <row r="26" spans="1:3" ht="18.5" x14ac:dyDescent="0.45">
      <c r="A26" s="1">
        <v>23</v>
      </c>
      <c r="B26" s="3"/>
      <c r="C26" s="12">
        <f t="shared" si="0"/>
        <v>32</v>
      </c>
    </row>
  </sheetData>
  <pageMargins left="0.75" right="0.75" top="1" bottom="1" header="0.51180555555555496" footer="0.51180555555555496"/>
  <pageSetup paperSize="9" firstPageNumber="0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8"/>
  <sheetViews>
    <sheetView topLeftCell="A11" workbookViewId="0">
      <selection activeCell="K3" sqref="K3"/>
    </sheetView>
  </sheetViews>
  <sheetFormatPr defaultColWidth="8.83203125" defaultRowHeight="15.5" x14ac:dyDescent="0.35"/>
  <cols>
    <col min="1" max="2" width="10.5" customWidth="1"/>
    <col min="3" max="3" width="13.83203125" customWidth="1"/>
    <col min="4" max="1003" width="10.5" customWidth="1"/>
  </cols>
  <sheetData>
    <row r="1" spans="1:8" x14ac:dyDescent="0.35">
      <c r="B1" t="s">
        <v>22</v>
      </c>
      <c r="C1" s="13">
        <v>0.75746602006815678</v>
      </c>
      <c r="F1" t="s">
        <v>13</v>
      </c>
      <c r="G1" t="s">
        <v>14</v>
      </c>
      <c r="H1" t="s">
        <v>15</v>
      </c>
    </row>
    <row r="2" spans="1:8" s="4" customFormat="1" x14ac:dyDescent="0.35">
      <c r="F2" s="14">
        <f>AVERAGE(F4:F25)</f>
        <v>3.2709473990421674</v>
      </c>
      <c r="G2" s="14">
        <f>AVERAGE(G4:G25)</f>
        <v>15.630279518349271</v>
      </c>
      <c r="H2" s="14">
        <f>AVERAGE(H4:H25)</f>
        <v>0.13996946673120944</v>
      </c>
    </row>
    <row r="3" spans="1:8" ht="37" x14ac:dyDescent="0.45">
      <c r="A3" s="1" t="s">
        <v>0</v>
      </c>
      <c r="B3" s="1" t="s">
        <v>1</v>
      </c>
      <c r="C3" t="s">
        <v>23</v>
      </c>
      <c r="D3" s="7" t="s">
        <v>19</v>
      </c>
      <c r="E3" t="s">
        <v>9</v>
      </c>
      <c r="F3" t="s">
        <v>10</v>
      </c>
      <c r="G3" t="s">
        <v>11</v>
      </c>
      <c r="H3" t="s">
        <v>21</v>
      </c>
    </row>
    <row r="4" spans="1:8" ht="18.5" x14ac:dyDescent="0.45">
      <c r="A4" s="1">
        <v>1</v>
      </c>
      <c r="B4" s="1">
        <v>17</v>
      </c>
      <c r="C4" s="10">
        <f>AVERAGE(B4:B10)</f>
        <v>19.142857142857142</v>
      </c>
      <c r="D4" s="10">
        <f>C4</f>
        <v>19.142857142857142</v>
      </c>
      <c r="E4" s="10">
        <f>B4-D4</f>
        <v>-2.1428571428571423</v>
      </c>
      <c r="F4" s="10">
        <f>ABS(E4)</f>
        <v>2.1428571428571423</v>
      </c>
      <c r="G4" s="10">
        <f>E4^2</f>
        <v>4.5918367346938753</v>
      </c>
      <c r="H4" s="9">
        <f>F4/B4</f>
        <v>0.1260504201680672</v>
      </c>
    </row>
    <row r="5" spans="1:8" ht="18.5" x14ac:dyDescent="0.45">
      <c r="A5" s="1">
        <v>2</v>
      </c>
      <c r="B5" s="1">
        <v>21</v>
      </c>
      <c r="C5" s="10">
        <f>C4+$C$1*E4</f>
        <v>17.519715671282523</v>
      </c>
      <c r="D5" s="10">
        <f>C5</f>
        <v>17.519715671282523</v>
      </c>
      <c r="E5" s="10">
        <f t="shared" ref="E5:E6" si="0">B5-D5</f>
        <v>3.4802843287174774</v>
      </c>
      <c r="F5" s="10">
        <f t="shared" ref="F5:F25" si="1">ABS(E5)</f>
        <v>3.4802843287174774</v>
      </c>
      <c r="G5" s="10">
        <f t="shared" ref="G5:G25" si="2">E5^2</f>
        <v>12.112379008716463</v>
      </c>
      <c r="H5" s="9">
        <f t="shared" ref="H5:H25" si="3">F5/B5</f>
        <v>0.16572782517702273</v>
      </c>
    </row>
    <row r="6" spans="1:8" ht="18.5" x14ac:dyDescent="0.45">
      <c r="A6" s="1">
        <v>3</v>
      </c>
      <c r="B6" s="1">
        <v>19</v>
      </c>
      <c r="C6" s="10">
        <f>C5+$C$1*E5</f>
        <v>20.155912790461727</v>
      </c>
      <c r="D6" s="10">
        <f>C6</f>
        <v>20.155912790461727</v>
      </c>
      <c r="E6" s="10">
        <f t="shared" si="0"/>
        <v>-1.155912790461727</v>
      </c>
      <c r="F6" s="10">
        <f t="shared" si="1"/>
        <v>1.155912790461727</v>
      </c>
      <c r="G6" s="10">
        <f t="shared" si="2"/>
        <v>1.3361343791530165</v>
      </c>
      <c r="H6" s="9">
        <f t="shared" si="3"/>
        <v>6.0837515287459315E-2</v>
      </c>
    </row>
    <row r="7" spans="1:8" ht="18.5" x14ac:dyDescent="0.45">
      <c r="A7" s="1">
        <v>4</v>
      </c>
      <c r="B7" s="1">
        <v>23</v>
      </c>
      <c r="C7" s="10">
        <f t="shared" ref="C7:C26" si="4">C6+$C$1*E6</f>
        <v>19.280348129524807</v>
      </c>
      <c r="D7" s="10">
        <f t="shared" ref="D7:D26" si="5">C7</f>
        <v>19.280348129524807</v>
      </c>
      <c r="E7" s="10">
        <f t="shared" ref="E7:E25" si="6">B7-D7</f>
        <v>3.7196518704751931</v>
      </c>
      <c r="F7" s="10">
        <f t="shared" si="1"/>
        <v>3.7196518704751931</v>
      </c>
      <c r="G7" s="10">
        <f t="shared" si="2"/>
        <v>13.835810037529603</v>
      </c>
      <c r="H7" s="9">
        <f t="shared" si="3"/>
        <v>0.16172399436848667</v>
      </c>
    </row>
    <row r="8" spans="1:8" ht="18.5" x14ac:dyDescent="0.45">
      <c r="A8" s="1">
        <v>5</v>
      </c>
      <c r="B8" s="1">
        <v>18</v>
      </c>
      <c r="C8" s="10">
        <f t="shared" si="4"/>
        <v>22.097858027892727</v>
      </c>
      <c r="D8" s="10">
        <f t="shared" si="5"/>
        <v>22.097858027892727</v>
      </c>
      <c r="E8" s="10">
        <f t="shared" si="6"/>
        <v>-4.0978580278927268</v>
      </c>
      <c r="F8" s="10">
        <f t="shared" si="1"/>
        <v>4.0978580278927268</v>
      </c>
      <c r="G8" s="10">
        <f t="shared" si="2"/>
        <v>16.792440416764869</v>
      </c>
      <c r="H8" s="9">
        <f t="shared" si="3"/>
        <v>0.22765877932737372</v>
      </c>
    </row>
    <row r="9" spans="1:8" ht="18.5" x14ac:dyDescent="0.45">
      <c r="A9" s="1">
        <v>6</v>
      </c>
      <c r="B9" s="1">
        <v>16</v>
      </c>
      <c r="C9" s="10">
        <f t="shared" si="4"/>
        <v>18.993869816700478</v>
      </c>
      <c r="D9" s="10">
        <f t="shared" si="5"/>
        <v>18.993869816700478</v>
      </c>
      <c r="E9" s="10">
        <f t="shared" si="6"/>
        <v>-2.993869816700478</v>
      </c>
      <c r="F9" s="10">
        <f t="shared" si="1"/>
        <v>2.993869816700478</v>
      </c>
      <c r="G9" s="10">
        <f t="shared" si="2"/>
        <v>8.9632564793501537</v>
      </c>
      <c r="H9" s="9">
        <f t="shared" si="3"/>
        <v>0.18711686354377988</v>
      </c>
    </row>
    <row r="10" spans="1:8" ht="18.5" x14ac:dyDescent="0.45">
      <c r="A10" s="1">
        <v>7</v>
      </c>
      <c r="B10" s="1">
        <v>20</v>
      </c>
      <c r="C10" s="10">
        <f t="shared" si="4"/>
        <v>16.726115162042184</v>
      </c>
      <c r="D10" s="10">
        <f t="shared" si="5"/>
        <v>16.726115162042184</v>
      </c>
      <c r="E10" s="10">
        <f t="shared" si="6"/>
        <v>3.2738848379578158</v>
      </c>
      <c r="F10" s="10">
        <f t="shared" si="1"/>
        <v>3.2738848379578158</v>
      </c>
      <c r="G10" s="10">
        <f t="shared" si="2"/>
        <v>10.718321932210074</v>
      </c>
      <c r="H10" s="9">
        <f t="shared" si="3"/>
        <v>0.16369424189789078</v>
      </c>
    </row>
    <row r="11" spans="1:8" ht="18.5" x14ac:dyDescent="0.45">
      <c r="A11" s="1">
        <v>8</v>
      </c>
      <c r="B11" s="1">
        <v>18</v>
      </c>
      <c r="C11" s="10">
        <f t="shared" si="4"/>
        <v>19.205971680411572</v>
      </c>
      <c r="D11" s="10">
        <f t="shared" si="5"/>
        <v>19.205971680411572</v>
      </c>
      <c r="E11" s="10">
        <f t="shared" si="6"/>
        <v>-1.2059716804115723</v>
      </c>
      <c r="F11" s="10">
        <f t="shared" si="1"/>
        <v>1.2059716804115723</v>
      </c>
      <c r="G11" s="10">
        <f t="shared" si="2"/>
        <v>1.4543676939547114</v>
      </c>
      <c r="H11" s="9">
        <f t="shared" si="3"/>
        <v>6.6998426689531793E-2</v>
      </c>
    </row>
    <row r="12" spans="1:8" ht="18.5" x14ac:dyDescent="0.45">
      <c r="A12" s="1">
        <v>9</v>
      </c>
      <c r="B12" s="1">
        <v>22</v>
      </c>
      <c r="C12" s="10">
        <f t="shared" si="4"/>
        <v>18.292489111335311</v>
      </c>
      <c r="D12" s="10">
        <f t="shared" si="5"/>
        <v>18.292489111335311</v>
      </c>
      <c r="E12" s="10">
        <f t="shared" si="6"/>
        <v>3.7075108886646895</v>
      </c>
      <c r="F12" s="10">
        <f t="shared" si="1"/>
        <v>3.7075108886646895</v>
      </c>
      <c r="G12" s="10">
        <f t="shared" si="2"/>
        <v>13.745636989567236</v>
      </c>
      <c r="H12" s="9">
        <f t="shared" si="3"/>
        <v>0.16852322221203134</v>
      </c>
    </row>
    <row r="13" spans="1:8" ht="18.5" x14ac:dyDescent="0.45">
      <c r="A13" s="1">
        <v>10</v>
      </c>
      <c r="B13" s="1">
        <v>20</v>
      </c>
      <c r="C13" s="10">
        <f t="shared" si="4"/>
        <v>21.100802628531508</v>
      </c>
      <c r="D13" s="10">
        <f t="shared" si="5"/>
        <v>21.100802628531508</v>
      </c>
      <c r="E13" s="10">
        <f t="shared" si="6"/>
        <v>-1.1008026285315076</v>
      </c>
      <c r="F13" s="10">
        <f t="shared" si="1"/>
        <v>1.1008026285315076</v>
      </c>
      <c r="G13" s="10">
        <f t="shared" si="2"/>
        <v>1.2117664269818762</v>
      </c>
      <c r="H13" s="9">
        <f t="shared" si="3"/>
        <v>5.5040131426575378E-2</v>
      </c>
    </row>
    <row r="14" spans="1:8" ht="18.5" x14ac:dyDescent="0.45">
      <c r="A14" s="1">
        <v>11</v>
      </c>
      <c r="B14" s="1">
        <v>15</v>
      </c>
      <c r="C14" s="10">
        <f t="shared" si="4"/>
        <v>20.26698204261718</v>
      </c>
      <c r="D14" s="10">
        <f t="shared" si="5"/>
        <v>20.26698204261718</v>
      </c>
      <c r="E14" s="10">
        <f t="shared" si="6"/>
        <v>-5.2669820426171796</v>
      </c>
      <c r="F14" s="10">
        <f t="shared" si="1"/>
        <v>5.2669820426171796</v>
      </c>
      <c r="G14" s="10">
        <f t="shared" si="2"/>
        <v>27.741099837251838</v>
      </c>
      <c r="H14" s="9">
        <f t="shared" si="3"/>
        <v>0.35113213617447864</v>
      </c>
    </row>
    <row r="15" spans="1:8" ht="18.5" x14ac:dyDescent="0.45">
      <c r="A15" s="1">
        <v>12</v>
      </c>
      <c r="B15" s="1">
        <v>22</v>
      </c>
      <c r="C15" s="10">
        <f t="shared" si="4"/>
        <v>16.277422117025495</v>
      </c>
      <c r="D15" s="10">
        <f t="shared" si="5"/>
        <v>16.277422117025495</v>
      </c>
      <c r="E15" s="10">
        <f t="shared" si="6"/>
        <v>5.7225778829745053</v>
      </c>
      <c r="F15" s="10">
        <f t="shared" si="1"/>
        <v>5.7225778829745053</v>
      </c>
      <c r="G15" s="10">
        <f t="shared" si="2"/>
        <v>32.747897626708969</v>
      </c>
      <c r="H15" s="9">
        <f t="shared" si="3"/>
        <v>0.26011717649884114</v>
      </c>
    </row>
    <row r="16" spans="1:8" ht="18.5" x14ac:dyDescent="0.45">
      <c r="A16" s="1">
        <v>13</v>
      </c>
      <c r="B16" s="1">
        <v>31</v>
      </c>
      <c r="C16" s="10">
        <f t="shared" si="4"/>
        <v>20.612080410572251</v>
      </c>
      <c r="D16" s="10">
        <f t="shared" si="5"/>
        <v>20.612080410572251</v>
      </c>
      <c r="E16" s="10">
        <f t="shared" si="6"/>
        <v>10.387919589427749</v>
      </c>
      <c r="F16" s="10">
        <f t="shared" si="1"/>
        <v>10.387919589427749</v>
      </c>
      <c r="G16" s="10">
        <f t="shared" si="2"/>
        <v>107.90887339641678</v>
      </c>
      <c r="H16" s="9">
        <f t="shared" si="3"/>
        <v>0.33509418030412097</v>
      </c>
    </row>
    <row r="17" spans="1:8" ht="18.5" x14ac:dyDescent="0.45">
      <c r="A17" s="1">
        <v>14</v>
      </c>
      <c r="B17" s="1">
        <v>34</v>
      </c>
      <c r="C17" s="10">
        <f t="shared" si="4"/>
        <v>28.480576518764131</v>
      </c>
      <c r="D17" s="10">
        <f t="shared" si="5"/>
        <v>28.480576518764131</v>
      </c>
      <c r="E17" s="10">
        <f t="shared" si="6"/>
        <v>5.5194234812358687</v>
      </c>
      <c r="F17" s="10">
        <f t="shared" si="1"/>
        <v>5.5194234812358687</v>
      </c>
      <c r="G17" s="10">
        <f t="shared" si="2"/>
        <v>30.464035565217877</v>
      </c>
      <c r="H17" s="9">
        <f t="shared" si="3"/>
        <v>0.16233598474223143</v>
      </c>
    </row>
    <row r="18" spans="1:8" ht="18.5" x14ac:dyDescent="0.45">
      <c r="A18" s="1">
        <v>15</v>
      </c>
      <c r="B18" s="1">
        <v>31</v>
      </c>
      <c r="C18" s="10">
        <f t="shared" si="4"/>
        <v>32.661352256166595</v>
      </c>
      <c r="D18" s="10">
        <f t="shared" si="5"/>
        <v>32.661352256166595</v>
      </c>
      <c r="E18" s="10">
        <f t="shared" si="6"/>
        <v>-1.6613522561665945</v>
      </c>
      <c r="F18" s="10">
        <f t="shared" si="1"/>
        <v>1.6613522561665945</v>
      </c>
      <c r="G18" s="10">
        <f t="shared" si="2"/>
        <v>2.7600913190698342</v>
      </c>
      <c r="H18" s="9">
        <f t="shared" si="3"/>
        <v>5.3592008263438531E-2</v>
      </c>
    </row>
    <row r="19" spans="1:8" ht="18.5" x14ac:dyDescent="0.45">
      <c r="A19" s="1">
        <v>16</v>
      </c>
      <c r="B19" s="1">
        <v>33</v>
      </c>
      <c r="C19" s="10">
        <f t="shared" si="4"/>
        <v>31.402934374756832</v>
      </c>
      <c r="D19" s="10">
        <f t="shared" si="5"/>
        <v>31.402934374756832</v>
      </c>
      <c r="E19" s="10">
        <f t="shared" si="6"/>
        <v>1.5970656252431681</v>
      </c>
      <c r="F19" s="10">
        <f t="shared" si="1"/>
        <v>1.5970656252431681</v>
      </c>
      <c r="G19" s="10">
        <f t="shared" si="2"/>
        <v>2.5506186113333515</v>
      </c>
      <c r="H19" s="9">
        <f t="shared" si="3"/>
        <v>4.8395928037671759E-2</v>
      </c>
    </row>
    <row r="20" spans="1:8" ht="18.5" x14ac:dyDescent="0.45">
      <c r="A20" s="1">
        <v>17</v>
      </c>
      <c r="B20" s="1">
        <v>28</v>
      </c>
      <c r="C20" s="10">
        <f t="shared" si="4"/>
        <v>32.61265731769744</v>
      </c>
      <c r="D20" s="10">
        <f t="shared" si="5"/>
        <v>32.61265731769744</v>
      </c>
      <c r="E20" s="10">
        <f t="shared" si="6"/>
        <v>-4.6126573176974404</v>
      </c>
      <c r="F20" s="10">
        <f t="shared" si="1"/>
        <v>4.6126573176974404</v>
      </c>
      <c r="G20" s="10">
        <f t="shared" si="2"/>
        <v>21.276607530507746</v>
      </c>
      <c r="H20" s="9">
        <f t="shared" si="3"/>
        <v>0.16473776134633716</v>
      </c>
    </row>
    <row r="21" spans="1:8" ht="18.5" x14ac:dyDescent="0.45">
      <c r="A21" s="1">
        <v>18</v>
      </c>
      <c r="B21" s="1">
        <v>32</v>
      </c>
      <c r="C21" s="10">
        <f t="shared" si="4"/>
        <v>29.118726137322902</v>
      </c>
      <c r="D21" s="10">
        <f t="shared" si="5"/>
        <v>29.118726137322902</v>
      </c>
      <c r="E21" s="10">
        <f t="shared" si="6"/>
        <v>2.881273862677098</v>
      </c>
      <c r="F21" s="10">
        <f t="shared" si="1"/>
        <v>2.881273862677098</v>
      </c>
      <c r="G21" s="10">
        <f t="shared" si="2"/>
        <v>8.301739071746205</v>
      </c>
      <c r="H21" s="9">
        <f t="shared" si="3"/>
        <v>9.0039808208659311E-2</v>
      </c>
    </row>
    <row r="22" spans="1:8" ht="18.5" x14ac:dyDescent="0.45">
      <c r="A22" s="1">
        <v>19</v>
      </c>
      <c r="B22" s="1">
        <v>30</v>
      </c>
      <c r="C22" s="10">
        <f t="shared" si="4"/>
        <v>31.301193182811328</v>
      </c>
      <c r="D22" s="10">
        <f t="shared" si="5"/>
        <v>31.301193182811328</v>
      </c>
      <c r="E22" s="10">
        <f t="shared" si="6"/>
        <v>-1.3011931828113283</v>
      </c>
      <c r="F22" s="10">
        <f t="shared" si="1"/>
        <v>1.3011931828113283</v>
      </c>
      <c r="G22" s="10">
        <f t="shared" si="2"/>
        <v>1.6931036989946748</v>
      </c>
      <c r="H22" s="9">
        <f t="shared" si="3"/>
        <v>4.3373106093710943E-2</v>
      </c>
    </row>
    <row r="23" spans="1:8" ht="18.5" x14ac:dyDescent="0.45">
      <c r="A23" s="1">
        <v>20</v>
      </c>
      <c r="B23" s="1">
        <v>29</v>
      </c>
      <c r="C23" s="10">
        <f t="shared" si="4"/>
        <v>30.315583561287415</v>
      </c>
      <c r="D23" s="10">
        <f t="shared" si="5"/>
        <v>30.315583561287415</v>
      </c>
      <c r="E23" s="10">
        <f t="shared" si="6"/>
        <v>-1.3155835612874149</v>
      </c>
      <c r="F23" s="10">
        <f t="shared" si="1"/>
        <v>1.3155835612874149</v>
      </c>
      <c r="G23" s="10">
        <f t="shared" si="2"/>
        <v>1.7307601067296774</v>
      </c>
      <c r="H23" s="9">
        <f t="shared" si="3"/>
        <v>4.5364950389221205E-2</v>
      </c>
    </row>
    <row r="24" spans="1:8" ht="18.5" x14ac:dyDescent="0.45">
      <c r="A24" s="1">
        <v>21</v>
      </c>
      <c r="B24" s="1">
        <v>34</v>
      </c>
      <c r="C24" s="10">
        <f t="shared" si="4"/>
        <v>29.319073717051946</v>
      </c>
      <c r="D24" s="10">
        <f t="shared" si="5"/>
        <v>29.319073717051946</v>
      </c>
      <c r="E24" s="10">
        <f t="shared" si="6"/>
        <v>4.6809262829480538</v>
      </c>
      <c r="F24" s="10">
        <f t="shared" si="1"/>
        <v>4.6809262829480538</v>
      </c>
      <c r="G24" s="10">
        <f t="shared" si="2"/>
        <v>21.911070866393885</v>
      </c>
      <c r="H24" s="9">
        <f t="shared" si="3"/>
        <v>0.13767430243964865</v>
      </c>
    </row>
    <row r="25" spans="1:8" ht="18.5" x14ac:dyDescent="0.45">
      <c r="A25" s="1">
        <v>22</v>
      </c>
      <c r="B25" s="1">
        <v>33</v>
      </c>
      <c r="C25" s="10">
        <f t="shared" si="4"/>
        <v>32.864716318829039</v>
      </c>
      <c r="D25" s="10">
        <f t="shared" si="5"/>
        <v>32.864716318829039</v>
      </c>
      <c r="E25" s="10">
        <f t="shared" si="6"/>
        <v>0.13528368117096079</v>
      </c>
      <c r="F25" s="10">
        <f t="shared" si="1"/>
        <v>0.13528368117096079</v>
      </c>
      <c r="G25" s="10">
        <f t="shared" si="2"/>
        <v>1.8301674391166169E-2</v>
      </c>
      <c r="H25" s="9">
        <f t="shared" si="3"/>
        <v>4.0995054900291152E-3</v>
      </c>
    </row>
    <row r="26" spans="1:8" ht="18.5" x14ac:dyDescent="0.45">
      <c r="A26" s="1">
        <v>23</v>
      </c>
      <c r="B26" s="3"/>
      <c r="C26" s="10">
        <f t="shared" si="4"/>
        <v>32.967189110385775</v>
      </c>
      <c r="D26" s="15">
        <f t="shared" si="5"/>
        <v>32.967189110385775</v>
      </c>
      <c r="E26" s="10"/>
      <c r="F26" s="10"/>
      <c r="G26" s="10"/>
      <c r="H26" s="9"/>
    </row>
    <row r="27" spans="1:8" ht="18.5" x14ac:dyDescent="0.45">
      <c r="A27" s="5">
        <v>24</v>
      </c>
      <c r="D27" s="15">
        <f>D26</f>
        <v>32.967189110385775</v>
      </c>
      <c r="E27" s="10"/>
      <c r="F27" s="10"/>
      <c r="G27" s="10"/>
      <c r="H27" s="9"/>
    </row>
    <row r="28" spans="1:8" ht="18.5" x14ac:dyDescent="0.45">
      <c r="A28" s="5">
        <v>25</v>
      </c>
      <c r="D28" s="15">
        <f>D27</f>
        <v>32.967189110385775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6"/>
  <sheetViews>
    <sheetView workbookViewId="0">
      <selection activeCell="A2" sqref="A2:C16"/>
    </sheetView>
  </sheetViews>
  <sheetFormatPr defaultColWidth="8.83203125" defaultRowHeight="15.5" x14ac:dyDescent="0.35"/>
  <cols>
    <col min="1" max="1007" width="10.5" customWidth="1"/>
  </cols>
  <sheetData>
    <row r="1" spans="1:4" x14ac:dyDescent="0.35">
      <c r="C1" t="s">
        <v>24</v>
      </c>
    </row>
    <row r="2" spans="1:4" ht="37" x14ac:dyDescent="0.45">
      <c r="A2" s="1" t="s">
        <v>2</v>
      </c>
      <c r="B2" s="1" t="s">
        <v>3</v>
      </c>
      <c r="C2" t="s">
        <v>25</v>
      </c>
      <c r="D2" t="s">
        <v>9</v>
      </c>
    </row>
    <row r="3" spans="1:4" ht="18.5" x14ac:dyDescent="0.45">
      <c r="A3" s="1">
        <v>0</v>
      </c>
      <c r="B3" s="1"/>
    </row>
    <row r="4" spans="1:4" ht="18.5" x14ac:dyDescent="0.45">
      <c r="A4" s="1">
        <v>1</v>
      </c>
      <c r="B4" s="1">
        <v>21.6</v>
      </c>
      <c r="C4">
        <f>20.4+1.1*A4</f>
        <v>21.5</v>
      </c>
      <c r="D4">
        <f>B4-C4</f>
        <v>0.10000000000000142</v>
      </c>
    </row>
    <row r="5" spans="1:4" ht="18.5" x14ac:dyDescent="0.45">
      <c r="A5" s="1">
        <v>2</v>
      </c>
      <c r="B5" s="1">
        <v>22.9</v>
      </c>
      <c r="C5">
        <f t="shared" ref="C5:C16" si="0">20.4+1.1*A5</f>
        <v>22.599999999999998</v>
      </c>
      <c r="D5">
        <f t="shared" ref="D5:D13" si="1">B5-C5</f>
        <v>0.30000000000000071</v>
      </c>
    </row>
    <row r="6" spans="1:4" ht="18.5" x14ac:dyDescent="0.45">
      <c r="A6" s="1">
        <v>3</v>
      </c>
      <c r="B6" s="1">
        <v>25.5</v>
      </c>
      <c r="C6">
        <f t="shared" si="0"/>
        <v>23.7</v>
      </c>
      <c r="D6">
        <f t="shared" si="1"/>
        <v>1.8000000000000007</v>
      </c>
    </row>
    <row r="7" spans="1:4" ht="18.5" x14ac:dyDescent="0.45">
      <c r="A7" s="1">
        <v>4</v>
      </c>
      <c r="B7" s="1">
        <v>21.9</v>
      </c>
      <c r="C7">
        <f t="shared" si="0"/>
        <v>24.799999999999997</v>
      </c>
      <c r="D7">
        <f t="shared" si="1"/>
        <v>-2.8999999999999986</v>
      </c>
    </row>
    <row r="8" spans="1:4" ht="18.5" x14ac:dyDescent="0.45">
      <c r="A8" s="1">
        <v>5</v>
      </c>
      <c r="B8" s="1">
        <v>23.9</v>
      </c>
      <c r="C8">
        <f t="shared" si="0"/>
        <v>25.9</v>
      </c>
      <c r="D8">
        <f t="shared" si="1"/>
        <v>-2</v>
      </c>
    </row>
    <row r="9" spans="1:4" ht="18.5" x14ac:dyDescent="0.45">
      <c r="A9" s="1">
        <v>6</v>
      </c>
      <c r="B9" s="1">
        <v>27.5</v>
      </c>
      <c r="C9">
        <f t="shared" si="0"/>
        <v>27</v>
      </c>
      <c r="D9">
        <f t="shared" si="1"/>
        <v>0.5</v>
      </c>
    </row>
    <row r="10" spans="1:4" ht="18.5" x14ac:dyDescent="0.45">
      <c r="A10" s="1">
        <v>7</v>
      </c>
      <c r="B10" s="1">
        <v>31.5</v>
      </c>
      <c r="C10">
        <f t="shared" si="0"/>
        <v>28.1</v>
      </c>
      <c r="D10">
        <f t="shared" si="1"/>
        <v>3.3999999999999986</v>
      </c>
    </row>
    <row r="11" spans="1:4" ht="18.5" x14ac:dyDescent="0.45">
      <c r="A11" s="1">
        <v>8</v>
      </c>
      <c r="B11" s="1">
        <v>29.7</v>
      </c>
      <c r="C11">
        <f t="shared" si="0"/>
        <v>29.2</v>
      </c>
      <c r="D11">
        <f t="shared" si="1"/>
        <v>0.5</v>
      </c>
    </row>
    <row r="12" spans="1:4" ht="18.5" x14ac:dyDescent="0.45">
      <c r="A12" s="1">
        <v>9</v>
      </c>
      <c r="B12" s="1">
        <v>28.6</v>
      </c>
      <c r="C12">
        <f t="shared" si="0"/>
        <v>30.299999999999997</v>
      </c>
      <c r="D12">
        <f t="shared" si="1"/>
        <v>-1.6999999999999957</v>
      </c>
    </row>
    <row r="13" spans="1:4" ht="18.5" x14ac:dyDescent="0.45">
      <c r="A13" s="1">
        <v>10</v>
      </c>
      <c r="B13" s="1">
        <v>31.4</v>
      </c>
      <c r="C13">
        <f t="shared" si="0"/>
        <v>31.4</v>
      </c>
      <c r="D13">
        <f t="shared" si="1"/>
        <v>0</v>
      </c>
    </row>
    <row r="14" spans="1:4" ht="18.5" x14ac:dyDescent="0.45">
      <c r="A14" s="1">
        <v>11</v>
      </c>
      <c r="B14" s="3"/>
      <c r="C14">
        <f t="shared" si="0"/>
        <v>32.5</v>
      </c>
    </row>
    <row r="15" spans="1:4" ht="18.5" x14ac:dyDescent="0.45">
      <c r="A15" s="5">
        <v>12</v>
      </c>
      <c r="C15">
        <f t="shared" si="0"/>
        <v>33.6</v>
      </c>
    </row>
    <row r="16" spans="1:4" ht="18.5" x14ac:dyDescent="0.45">
      <c r="A16" s="5">
        <v>13</v>
      </c>
      <c r="C16">
        <f t="shared" si="0"/>
        <v>34.700000000000003</v>
      </c>
    </row>
  </sheetData>
  <pageMargins left="0.75" right="0.75" top="1" bottom="1" header="0.51180555555555496" footer="0.51180555555555496"/>
  <pageSetup paperSize="9" firstPageNumber="0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5"/>
  <sheetViews>
    <sheetView workbookViewId="0">
      <selection activeCell="G5" sqref="G5"/>
    </sheetView>
  </sheetViews>
  <sheetFormatPr defaultColWidth="8.83203125" defaultRowHeight="15.5" x14ac:dyDescent="0.35"/>
  <cols>
    <col min="1" max="1025" width="10.5" customWidth="1"/>
  </cols>
  <sheetData>
    <row r="1" spans="1:7" ht="37" x14ac:dyDescent="0.45">
      <c r="A1" s="1" t="s">
        <v>2</v>
      </c>
      <c r="B1" s="1" t="s">
        <v>4</v>
      </c>
      <c r="C1" s="1" t="s">
        <v>5</v>
      </c>
      <c r="D1" s="5" t="s">
        <v>26</v>
      </c>
    </row>
    <row r="2" spans="1:7" ht="18.5" x14ac:dyDescent="0.45">
      <c r="A2" s="1">
        <v>1</v>
      </c>
      <c r="B2" s="1">
        <v>1</v>
      </c>
      <c r="C2" s="1">
        <v>125</v>
      </c>
      <c r="D2">
        <f>AVERAGE($C2,$C6,$C10,$C14,$C18)</f>
        <v>124</v>
      </c>
    </row>
    <row r="3" spans="1:7" ht="18.5" x14ac:dyDescent="0.45">
      <c r="A3" s="1"/>
      <c r="B3" s="1">
        <v>2</v>
      </c>
      <c r="C3" s="1">
        <v>153</v>
      </c>
      <c r="D3">
        <f t="shared" ref="D3:D5" si="0">AVERAGE(C3,C7,C11,C15,C19)</f>
        <v>152</v>
      </c>
    </row>
    <row r="4" spans="1:7" ht="18.5" x14ac:dyDescent="0.45">
      <c r="A4" s="1"/>
      <c r="B4" s="1">
        <v>3</v>
      </c>
      <c r="C4" s="1">
        <v>106</v>
      </c>
      <c r="D4">
        <f t="shared" si="0"/>
        <v>121</v>
      </c>
      <c r="G4">
        <f>AVERAGE(C2,C6,C10,C14,C18)</f>
        <v>124</v>
      </c>
    </row>
    <row r="5" spans="1:7" ht="18.5" x14ac:dyDescent="0.45">
      <c r="A5" s="1"/>
      <c r="B5" s="1">
        <v>4</v>
      </c>
      <c r="C5" s="1">
        <v>88</v>
      </c>
      <c r="D5">
        <f t="shared" si="0"/>
        <v>95</v>
      </c>
    </row>
    <row r="6" spans="1:7" ht="18.5" x14ac:dyDescent="0.45">
      <c r="A6" s="1">
        <v>2</v>
      </c>
      <c r="B6" s="1">
        <v>1</v>
      </c>
      <c r="C6" s="1">
        <v>118</v>
      </c>
    </row>
    <row r="7" spans="1:7" ht="18.5" x14ac:dyDescent="0.45">
      <c r="A7" s="1"/>
      <c r="B7" s="1">
        <v>2</v>
      </c>
      <c r="C7" s="1">
        <v>161</v>
      </c>
    </row>
    <row r="8" spans="1:7" ht="18.5" x14ac:dyDescent="0.45">
      <c r="A8" s="1"/>
      <c r="B8" s="1">
        <v>3</v>
      </c>
      <c r="C8" s="1">
        <v>133</v>
      </c>
    </row>
    <row r="9" spans="1:7" ht="18.5" x14ac:dyDescent="0.45">
      <c r="A9" s="1"/>
      <c r="B9" s="1">
        <v>4</v>
      </c>
      <c r="C9" s="1">
        <v>102</v>
      </c>
    </row>
    <row r="10" spans="1:7" ht="18.5" x14ac:dyDescent="0.45">
      <c r="A10" s="1">
        <v>3</v>
      </c>
      <c r="B10" s="1">
        <v>1</v>
      </c>
      <c r="C10" s="1">
        <v>138</v>
      </c>
    </row>
    <row r="11" spans="1:7" ht="18.5" x14ac:dyDescent="0.45">
      <c r="A11" s="1"/>
      <c r="B11" s="1">
        <v>2</v>
      </c>
      <c r="C11" s="1">
        <v>144</v>
      </c>
    </row>
    <row r="12" spans="1:7" ht="18.5" x14ac:dyDescent="0.45">
      <c r="A12" s="1"/>
      <c r="B12" s="1">
        <v>3</v>
      </c>
      <c r="C12" s="1">
        <v>113</v>
      </c>
    </row>
    <row r="13" spans="1:7" ht="18.5" x14ac:dyDescent="0.45">
      <c r="A13" s="1"/>
      <c r="B13" s="1">
        <v>4</v>
      </c>
      <c r="C13" s="1">
        <v>80</v>
      </c>
    </row>
    <row r="14" spans="1:7" ht="18.5" x14ac:dyDescent="0.45">
      <c r="A14" s="1">
        <v>4</v>
      </c>
      <c r="B14" s="1">
        <v>1</v>
      </c>
      <c r="C14" s="1">
        <v>109</v>
      </c>
    </row>
    <row r="15" spans="1:7" ht="18.5" x14ac:dyDescent="0.45">
      <c r="A15" s="1"/>
      <c r="B15" s="1">
        <v>2</v>
      </c>
      <c r="C15" s="1">
        <v>137</v>
      </c>
    </row>
    <row r="16" spans="1:7" ht="18.5" x14ac:dyDescent="0.45">
      <c r="A16" s="1"/>
      <c r="B16" s="1">
        <v>3</v>
      </c>
      <c r="C16" s="1">
        <v>125</v>
      </c>
    </row>
    <row r="17" spans="1:4" ht="18.5" x14ac:dyDescent="0.45">
      <c r="A17" s="1"/>
      <c r="B17" s="1">
        <v>4</v>
      </c>
      <c r="C17" s="1">
        <v>109</v>
      </c>
    </row>
    <row r="18" spans="1:4" ht="18.5" x14ac:dyDescent="0.45">
      <c r="A18" s="1">
        <v>5</v>
      </c>
      <c r="B18" s="1">
        <v>1</v>
      </c>
      <c r="C18" s="1">
        <v>130</v>
      </c>
    </row>
    <row r="19" spans="1:4" ht="18.5" x14ac:dyDescent="0.45">
      <c r="A19" s="1"/>
      <c r="B19" s="1">
        <v>2</v>
      </c>
      <c r="C19" s="1">
        <v>165</v>
      </c>
    </row>
    <row r="20" spans="1:4" ht="18.5" x14ac:dyDescent="0.45">
      <c r="A20" s="1"/>
      <c r="B20" s="1">
        <v>3</v>
      </c>
      <c r="C20" s="1">
        <v>128</v>
      </c>
    </row>
    <row r="21" spans="1:4" ht="18.5" x14ac:dyDescent="0.45">
      <c r="A21" s="1"/>
      <c r="B21" s="1">
        <v>4</v>
      </c>
      <c r="C21" s="1">
        <v>96</v>
      </c>
    </row>
    <row r="22" spans="1:4" ht="18.5" x14ac:dyDescent="0.45">
      <c r="A22" s="1">
        <v>6</v>
      </c>
      <c r="B22" s="1">
        <v>1</v>
      </c>
      <c r="C22" s="3"/>
      <c r="D22">
        <f>AVERAGE(C18,C14,C10,C6,C2)</f>
        <v>124</v>
      </c>
    </row>
    <row r="23" spans="1:4" ht="18.5" x14ac:dyDescent="0.45">
      <c r="A23" s="1"/>
      <c r="B23" s="1">
        <v>2</v>
      </c>
      <c r="C23" s="3"/>
      <c r="D23">
        <f t="shared" ref="D23:D25" si="1">AVERAGE(C19,C15,C11,C7,C3)</f>
        <v>152</v>
      </c>
    </row>
    <row r="24" spans="1:4" ht="18.5" x14ac:dyDescent="0.45">
      <c r="A24" s="1"/>
      <c r="B24" s="1">
        <v>3</v>
      </c>
      <c r="C24" s="3"/>
      <c r="D24">
        <f t="shared" si="1"/>
        <v>121</v>
      </c>
    </row>
    <row r="25" spans="1:4" ht="18.5" x14ac:dyDescent="0.45">
      <c r="A25" s="1"/>
      <c r="B25" s="1">
        <v>4</v>
      </c>
      <c r="C25" s="3"/>
      <c r="D25">
        <f t="shared" si="1"/>
        <v>95</v>
      </c>
    </row>
  </sheetData>
  <pageMargins left="0.75" right="0.75" top="1" bottom="1" header="0.51180555555555496" footer="0.51180555555555496"/>
  <pageSetup paperSize="9" firstPageNumber="0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6"/>
  <sheetViews>
    <sheetView workbookViewId="0">
      <selection activeCell="I27" sqref="I27"/>
    </sheetView>
  </sheetViews>
  <sheetFormatPr defaultRowHeight="15.5" x14ac:dyDescent="0.35"/>
  <cols>
    <col min="1" max="1" width="17.08203125" bestFit="1" customWidth="1"/>
    <col min="2" max="2" width="11.75" bestFit="1" customWidth="1"/>
    <col min="3" max="3" width="13.1640625" bestFit="1" customWidth="1"/>
    <col min="4" max="4" width="12.33203125" bestFit="1" customWidth="1"/>
    <col min="5" max="5" width="11.75" bestFit="1" customWidth="1"/>
    <col min="6" max="7" width="12.33203125" bestFit="1" customWidth="1"/>
  </cols>
  <sheetData>
    <row r="1" spans="1:9" x14ac:dyDescent="0.35">
      <c r="A1" t="s">
        <v>31</v>
      </c>
    </row>
    <row r="2" spans="1:9" ht="16" thickBot="1" x14ac:dyDescent="0.4"/>
    <row r="3" spans="1:9" x14ac:dyDescent="0.35">
      <c r="A3" s="22" t="s">
        <v>32</v>
      </c>
      <c r="B3" s="22"/>
    </row>
    <row r="4" spans="1:9" x14ac:dyDescent="0.35">
      <c r="A4" s="19" t="s">
        <v>33</v>
      </c>
      <c r="B4" s="19">
        <v>0.98806593983773217</v>
      </c>
    </row>
    <row r="5" spans="1:9" x14ac:dyDescent="0.35">
      <c r="A5" s="19" t="s">
        <v>34</v>
      </c>
      <c r="B5" s="23">
        <v>0.976274301467421</v>
      </c>
    </row>
    <row r="6" spans="1:9" x14ac:dyDescent="0.35">
      <c r="A6" s="19" t="s">
        <v>35</v>
      </c>
      <c r="B6" s="19">
        <v>0.9676467747283013</v>
      </c>
    </row>
    <row r="7" spans="1:9" x14ac:dyDescent="0.35">
      <c r="A7" s="19" t="s">
        <v>36</v>
      </c>
      <c r="B7" s="19">
        <v>0.21666375289416051</v>
      </c>
    </row>
    <row r="8" spans="1:9" ht="16" thickBot="1" x14ac:dyDescent="0.4">
      <c r="A8" s="20" t="s">
        <v>37</v>
      </c>
      <c r="B8" s="20">
        <v>16</v>
      </c>
    </row>
    <row r="10" spans="1:9" ht="16" thickBot="1" x14ac:dyDescent="0.4">
      <c r="A10" t="s">
        <v>38</v>
      </c>
    </row>
    <row r="11" spans="1:9" x14ac:dyDescent="0.35">
      <c r="A11" s="21"/>
      <c r="B11" s="21" t="s">
        <v>43</v>
      </c>
      <c r="C11" s="21" t="s">
        <v>44</v>
      </c>
      <c r="D11" s="21" t="s">
        <v>45</v>
      </c>
      <c r="E11" s="21" t="s">
        <v>46</v>
      </c>
      <c r="F11" s="21" t="s">
        <v>47</v>
      </c>
    </row>
    <row r="12" spans="1:9" x14ac:dyDescent="0.35">
      <c r="A12" s="19" t="s">
        <v>39</v>
      </c>
      <c r="B12" s="19">
        <v>4</v>
      </c>
      <c r="C12" s="19">
        <v>21.248000000000005</v>
      </c>
      <c r="D12" s="19">
        <v>5.3120000000000012</v>
      </c>
      <c r="E12" s="19">
        <v>113.15807310578549</v>
      </c>
      <c r="F12" s="23">
        <v>7.3758228114373328E-9</v>
      </c>
    </row>
    <row r="13" spans="1:9" x14ac:dyDescent="0.35">
      <c r="A13" s="19" t="s">
        <v>40</v>
      </c>
      <c r="B13" s="19">
        <v>11</v>
      </c>
      <c r="C13" s="19">
        <v>0.51637500000000025</v>
      </c>
      <c r="D13" s="19">
        <v>4.6943181818181842E-2</v>
      </c>
      <c r="E13" s="19"/>
      <c r="F13" s="19"/>
    </row>
    <row r="14" spans="1:9" ht="16" thickBot="1" x14ac:dyDescent="0.4">
      <c r="A14" s="20" t="s">
        <v>41</v>
      </c>
      <c r="B14" s="20">
        <v>15</v>
      </c>
      <c r="C14" s="20">
        <v>21.764375000000005</v>
      </c>
      <c r="D14" s="20"/>
      <c r="E14" s="20"/>
      <c r="F14" s="20"/>
    </row>
    <row r="15" spans="1:9" ht="16" thickBot="1" x14ac:dyDescent="0.4"/>
    <row r="16" spans="1:9" x14ac:dyDescent="0.35">
      <c r="A16" s="21"/>
      <c r="B16" s="21" t="s">
        <v>48</v>
      </c>
      <c r="C16" s="21" t="s">
        <v>36</v>
      </c>
      <c r="D16" s="21" t="s">
        <v>49</v>
      </c>
      <c r="E16" s="21" t="s">
        <v>50</v>
      </c>
      <c r="F16" s="21" t="s">
        <v>51</v>
      </c>
      <c r="G16" s="21" t="s">
        <v>52</v>
      </c>
      <c r="H16" s="21" t="s">
        <v>53</v>
      </c>
      <c r="I16" s="21" t="s">
        <v>54</v>
      </c>
    </row>
    <row r="17" spans="1:9" x14ac:dyDescent="0.35">
      <c r="A17" s="19" t="s">
        <v>42</v>
      </c>
      <c r="B17" s="19">
        <v>6.0687499999999996</v>
      </c>
      <c r="C17" s="19">
        <v>0.16249781467062036</v>
      </c>
      <c r="D17" s="19">
        <v>37.346656090737149</v>
      </c>
      <c r="E17" s="19">
        <v>6.1228864709676179E-13</v>
      </c>
      <c r="F17" s="19">
        <v>5.7110947213626426</v>
      </c>
      <c r="G17" s="19">
        <v>6.4264052786373567</v>
      </c>
      <c r="H17" s="19">
        <v>5.7110947213626426</v>
      </c>
      <c r="I17" s="19">
        <v>6.4264052786373567</v>
      </c>
    </row>
    <row r="18" spans="1:9" x14ac:dyDescent="0.35">
      <c r="A18" s="19" t="s">
        <v>27</v>
      </c>
      <c r="B18" s="19">
        <v>0.14562500000000006</v>
      </c>
      <c r="C18" s="19">
        <v>1.2111871993288992E-2</v>
      </c>
      <c r="D18" s="19">
        <v>12.023327201665333</v>
      </c>
      <c r="E18" s="19">
        <v>1.1402899242797899E-7</v>
      </c>
      <c r="F18" s="19">
        <v>0.11896694948184146</v>
      </c>
      <c r="G18" s="19">
        <v>0.17228305051815868</v>
      </c>
      <c r="H18" s="19">
        <v>0.11896694948184146</v>
      </c>
      <c r="I18" s="19">
        <v>0.17228305051815868</v>
      </c>
    </row>
    <row r="19" spans="1:9" x14ac:dyDescent="0.35">
      <c r="A19" s="19" t="s">
        <v>28</v>
      </c>
      <c r="B19" s="19">
        <v>-1.3631250000000006</v>
      </c>
      <c r="C19" s="19">
        <v>0.1574543359127569</v>
      </c>
      <c r="D19" s="19">
        <v>-8.6572719137775156</v>
      </c>
      <c r="E19" s="19">
        <v>3.0597521796559057E-6</v>
      </c>
      <c r="F19" s="19">
        <v>-1.7096796567360624</v>
      </c>
      <c r="G19" s="19">
        <v>-1.0165703432639388</v>
      </c>
      <c r="H19" s="19">
        <v>-1.7096796567360624</v>
      </c>
      <c r="I19" s="19">
        <v>-1.0165703432639388</v>
      </c>
    </row>
    <row r="20" spans="1:9" x14ac:dyDescent="0.35">
      <c r="A20" s="19" t="s">
        <v>29</v>
      </c>
      <c r="B20" s="19">
        <v>-2.0337500000000004</v>
      </c>
      <c r="C20" s="19">
        <v>0.15510764224182569</v>
      </c>
      <c r="D20" s="19">
        <v>-13.111861998580414</v>
      </c>
      <c r="E20" s="19">
        <v>4.6553197673283587E-8</v>
      </c>
      <c r="F20" s="19">
        <v>-2.3751396187910618</v>
      </c>
      <c r="G20" s="19">
        <v>-1.6923603812089392</v>
      </c>
      <c r="H20" s="19">
        <v>-2.3751396187910618</v>
      </c>
      <c r="I20" s="19">
        <v>-1.6923603812089392</v>
      </c>
    </row>
    <row r="21" spans="1:9" ht="16" thickBot="1" x14ac:dyDescent="0.4">
      <c r="A21" s="20" t="s">
        <v>30</v>
      </c>
      <c r="B21" s="20">
        <v>-0.30437499999999995</v>
      </c>
      <c r="C21" s="20">
        <v>0.15368242694684622</v>
      </c>
      <c r="D21" s="20">
        <v>-1.9805452454578518</v>
      </c>
      <c r="E21" s="24">
        <v>7.3201042930689228E-2</v>
      </c>
      <c r="F21" s="20">
        <v>-0.64262774107687581</v>
      </c>
      <c r="G21" s="20">
        <v>3.3877741076875911E-2</v>
      </c>
      <c r="H21" s="20">
        <v>-0.64262774107687581</v>
      </c>
      <c r="I21" s="20">
        <v>3.3877741076875911E-2</v>
      </c>
    </row>
    <row r="24" spans="1:9" x14ac:dyDescent="0.35">
      <c r="C24" t="s">
        <v>55</v>
      </c>
      <c r="D24" t="s">
        <v>56</v>
      </c>
    </row>
    <row r="26" spans="1:9" x14ac:dyDescent="0.35">
      <c r="C26" t="s">
        <v>57</v>
      </c>
    </row>
    <row r="27" spans="1:9" x14ac:dyDescent="0.35">
      <c r="C27" t="s">
        <v>55</v>
      </c>
      <c r="D27">
        <f>B17+B19</f>
        <v>4.7056249999999995</v>
      </c>
      <c r="E27" t="s">
        <v>58</v>
      </c>
    </row>
    <row r="29" spans="1:9" x14ac:dyDescent="0.35">
      <c r="C29" t="s">
        <v>29</v>
      </c>
    </row>
    <row r="30" spans="1:9" x14ac:dyDescent="0.35">
      <c r="C30" t="s">
        <v>55</v>
      </c>
      <c r="D30">
        <f>B17+B20</f>
        <v>4.0349999999999993</v>
      </c>
      <c r="E30" t="s">
        <v>58</v>
      </c>
    </row>
    <row r="32" spans="1:9" x14ac:dyDescent="0.35">
      <c r="C32" t="s">
        <v>30</v>
      </c>
    </row>
    <row r="35" spans="3:4" x14ac:dyDescent="0.35">
      <c r="C35" t="s">
        <v>59</v>
      </c>
    </row>
    <row r="36" spans="3:4" x14ac:dyDescent="0.35">
      <c r="C36" t="s">
        <v>60</v>
      </c>
      <c r="D36" t="s">
        <v>61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03D41-21EA-49AA-B0BE-FAA2E04E09C8}">
  <dimension ref="A1"/>
  <sheetViews>
    <sheetView topLeftCell="A2" workbookViewId="0"/>
  </sheetViews>
  <sheetFormatPr defaultRowHeight="15.5" x14ac:dyDescent="0.35"/>
  <sheetData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62678-FD8D-45D9-A172-9C5C2A02907D}">
  <dimension ref="A1"/>
  <sheetViews>
    <sheetView workbookViewId="0"/>
  </sheetViews>
  <sheetFormatPr defaultRowHeight="15.5" x14ac:dyDescent="0.3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Salt</vt:lpstr>
      <vt:lpstr>Salt-Average</vt:lpstr>
      <vt:lpstr>Salt 2</vt:lpstr>
      <vt:lpstr>Salt 2 (Exp)</vt:lpstr>
      <vt:lpstr>Bicycles-Simple Exp Smoothing</vt:lpstr>
      <vt:lpstr>Umbrellas</vt:lpstr>
      <vt:lpstr>Sheet3</vt:lpstr>
      <vt:lpstr>Sheet1</vt:lpstr>
      <vt:lpstr>Sheet2</vt:lpstr>
      <vt:lpstr>Sheet4</vt:lpstr>
      <vt:lpstr>Sheet5</vt:lpstr>
      <vt:lpstr>TVs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Reviewer Rev</dc:creator>
  <dc:description/>
  <cp:lastModifiedBy>Guggilla, Chinnappa</cp:lastModifiedBy>
  <cp:revision>0</cp:revision>
  <dcterms:created xsi:type="dcterms:W3CDTF">2018-12-16T02:59:21Z</dcterms:created>
  <dcterms:modified xsi:type="dcterms:W3CDTF">2020-06-02T08:41:32Z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