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C:\Old Laptop data 28012019\Personal\IIM-C\Course content download\Megha sharma\Working files\Final study material\"/>
    </mc:Choice>
  </mc:AlternateContent>
  <xr:revisionPtr revIDLastSave="0" documentId="8_{E5E3AD9B-9D74-3F40-A304-2E50FC5A2647}" xr6:coauthVersionLast="45" xr6:coauthVersionMax="45" xr10:uidLastSave="{00000000-0000-0000-0000-000000000000}"/>
  <bookViews>
    <workbookView xWindow="-120" yWindow="-120" windowWidth="20730" windowHeight="11160" tabRatio="500" activeTab="8" xr2:uid="{00000000-000D-0000-FFFF-FFFF00000000}"/>
  </bookViews>
  <sheets>
    <sheet name="Sales - One step forcast Naive " sheetId="1" r:id="rId1"/>
    <sheet name="Sheet1 - One step average" sheetId="6" r:id="rId2"/>
    <sheet name="Salt 2 - Moving average method " sheetId="2" r:id="rId3"/>
    <sheet name="Salt 2 - Exponential smoothing " sheetId="7" r:id="rId4"/>
    <sheet name="Regression for bicycle assignem" sheetId="8" r:id="rId5"/>
    <sheet name="Bicycles-Simple Exp Smoothing" sheetId="3" r:id="rId6"/>
    <sheet name="Umbrellas Seasonal" sheetId="4" r:id="rId7"/>
    <sheet name="Regression - TV" sheetId="11" r:id="rId8"/>
    <sheet name="TVs" sheetId="5" r:id="rId9"/>
  </sheets>
  <definedNames>
    <definedName name="solver_adj" localSheetId="5" hidden="1">'Bicycles-Simple Exp Smoothing'!#REF!</definedName>
    <definedName name="solver_adj" localSheetId="2" hidden="1">'Salt 2 - Moving average method '!#REF!</definedName>
    <definedName name="solver_cvg" localSheetId="5" hidden="1">0.0001</definedName>
    <definedName name="solver_cvg" localSheetId="2" hidden="1">0.0001</definedName>
    <definedName name="solver_drv" localSheetId="5" hidden="1">1</definedName>
    <definedName name="solver_drv" localSheetId="2" hidden="1">1</definedName>
    <definedName name="solver_eng" localSheetId="5" hidden="1">1</definedName>
    <definedName name="solver_eng" localSheetId="2" hidden="1">1</definedName>
    <definedName name="solver_est" localSheetId="5" hidden="1">1</definedName>
    <definedName name="solver_itr" localSheetId="5" hidden="1">2147483647</definedName>
    <definedName name="solver_itr" localSheetId="2" hidden="1">2147483647</definedName>
    <definedName name="solver_lhs1" localSheetId="5" hidden="1">'Bicycles-Simple Exp Smoothing'!#REF!</definedName>
    <definedName name="solver_lhs1" localSheetId="2" hidden="1">'Salt 2 - Moving average method '!#REF!</definedName>
    <definedName name="solver_lhs2" localSheetId="5" hidden="1">'Bicycles-Simple Exp Smoothing'!#REF!</definedName>
    <definedName name="solver_lin" localSheetId="5" hidden="1">2</definedName>
    <definedName name="solver_lin" localSheetId="2" hidden="1">2</definedName>
    <definedName name="solver_mip" localSheetId="5" hidden="1">2147483647</definedName>
    <definedName name="solver_mip" localSheetId="2" hidden="1">2147483647</definedName>
    <definedName name="solver_mni" localSheetId="5" hidden="1">30</definedName>
    <definedName name="solver_mni" localSheetId="2" hidden="1">30</definedName>
    <definedName name="solver_mrt" localSheetId="5" hidden="1">0.075</definedName>
    <definedName name="solver_mrt" localSheetId="2" hidden="1">0.075</definedName>
    <definedName name="solver_msl" localSheetId="5" hidden="1">2</definedName>
    <definedName name="solver_msl" localSheetId="2" hidden="1">2</definedName>
    <definedName name="solver_neg" localSheetId="5" hidden="1">1</definedName>
    <definedName name="solver_neg" localSheetId="2" hidden="1">1</definedName>
    <definedName name="solver_nod" localSheetId="5" hidden="1">2147483647</definedName>
    <definedName name="solver_nod" localSheetId="2" hidden="1">2147483647</definedName>
    <definedName name="solver_num" localSheetId="5" hidden="1">1</definedName>
    <definedName name="solver_num" localSheetId="2" hidden="1">1</definedName>
    <definedName name="solver_nwt" localSheetId="5" hidden="1">1</definedName>
    <definedName name="solver_opt" localSheetId="5" hidden="1">'Bicycles-Simple Exp Smoothing'!#REF!</definedName>
    <definedName name="solver_opt" localSheetId="2" hidden="1">'Salt 2 - Moving average method '!#REF!</definedName>
    <definedName name="solver_pre" localSheetId="5" hidden="1">0.000001</definedName>
    <definedName name="solver_pre" localSheetId="2" hidden="1">0.000001</definedName>
    <definedName name="solver_rbv" localSheetId="5" hidden="1">1</definedName>
    <definedName name="solver_rbv" localSheetId="2" hidden="1">1</definedName>
    <definedName name="solver_rel1" localSheetId="5" hidden="1">1</definedName>
    <definedName name="solver_rel1" localSheetId="2" hidden="1">1</definedName>
    <definedName name="solver_rel2" localSheetId="5" hidden="1">1</definedName>
    <definedName name="solver_rhs1" localSheetId="5" hidden="1">1</definedName>
    <definedName name="solver_rhs1" localSheetId="2" hidden="1">1</definedName>
    <definedName name="solver_rhs2" localSheetId="5" hidden="1">1</definedName>
    <definedName name="solver_rlx" localSheetId="5" hidden="1">2</definedName>
    <definedName name="solver_rlx" localSheetId="2" hidden="1">2</definedName>
    <definedName name="solver_rsd" localSheetId="5" hidden="1">0</definedName>
    <definedName name="solver_rsd" localSheetId="2" hidden="1">0</definedName>
    <definedName name="solver_scl" localSheetId="5" hidden="1">1</definedName>
    <definedName name="solver_scl" localSheetId="2" hidden="1">1</definedName>
    <definedName name="solver_sho" localSheetId="5" hidden="1">2</definedName>
    <definedName name="solver_sho" localSheetId="2" hidden="1">2</definedName>
    <definedName name="solver_ssz" localSheetId="5" hidden="1">100</definedName>
    <definedName name="solver_ssz" localSheetId="2" hidden="1">100</definedName>
    <definedName name="solver_tim" localSheetId="5" hidden="1">2147483647</definedName>
    <definedName name="solver_tim" localSheetId="2" hidden="1">2147483647</definedName>
    <definedName name="solver_tol" localSheetId="5" hidden="1">0.01</definedName>
    <definedName name="solver_tol" localSheetId="2" hidden="1">0.01</definedName>
    <definedName name="solver_typ" localSheetId="5" hidden="1">2</definedName>
    <definedName name="solver_typ" localSheetId="2" hidden="1">2</definedName>
    <definedName name="solver_val" localSheetId="5" hidden="1">0</definedName>
    <definedName name="solver_val" localSheetId="2" hidden="1">0</definedName>
    <definedName name="solver_ver" localSheetId="5" hidden="1">3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5" l="1"/>
  <c r="H18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9" i="5"/>
  <c r="H20" i="5"/>
  <c r="H21" i="5"/>
  <c r="G2" i="4"/>
  <c r="H2" i="4"/>
  <c r="F2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6" i="4"/>
  <c r="G5" i="1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6" i="4"/>
  <c r="D29" i="4"/>
  <c r="D28" i="4"/>
  <c r="D27" i="4"/>
  <c r="D26" i="4"/>
  <c r="D7" i="4"/>
  <c r="D9" i="4"/>
  <c r="D8" i="4"/>
  <c r="D6" i="4"/>
  <c r="C18" i="3"/>
  <c r="C17" i="3"/>
  <c r="C16" i="3"/>
  <c r="F2" i="3"/>
  <c r="G2" i="3"/>
  <c r="E2" i="3"/>
  <c r="G6" i="3"/>
  <c r="G7" i="3"/>
  <c r="G8" i="3"/>
  <c r="G9" i="3"/>
  <c r="G10" i="3"/>
  <c r="G11" i="3"/>
  <c r="G12" i="3"/>
  <c r="G13" i="3"/>
  <c r="G14" i="3"/>
  <c r="G5" i="3"/>
  <c r="F6" i="3"/>
  <c r="F7" i="3"/>
  <c r="F8" i="3"/>
  <c r="F9" i="3"/>
  <c r="F10" i="3"/>
  <c r="F11" i="3"/>
  <c r="F12" i="3"/>
  <c r="F13" i="3"/>
  <c r="F14" i="3"/>
  <c r="F5" i="3"/>
  <c r="E6" i="3"/>
  <c r="E7" i="3"/>
  <c r="E8" i="3"/>
  <c r="E9" i="3"/>
  <c r="E10" i="3"/>
  <c r="E11" i="3"/>
  <c r="E12" i="3"/>
  <c r="E13" i="3"/>
  <c r="E14" i="3"/>
  <c r="E5" i="3"/>
  <c r="D6" i="3"/>
  <c r="D7" i="3"/>
  <c r="D8" i="3"/>
  <c r="D9" i="3"/>
  <c r="D10" i="3"/>
  <c r="D11" i="3"/>
  <c r="D12" i="3"/>
  <c r="D13" i="3"/>
  <c r="D14" i="3"/>
  <c r="D5" i="3"/>
  <c r="C6" i="3"/>
  <c r="C7" i="3"/>
  <c r="C8" i="3"/>
  <c r="C9" i="3"/>
  <c r="C10" i="3"/>
  <c r="C11" i="3"/>
  <c r="C12" i="3"/>
  <c r="C13" i="3"/>
  <c r="C14" i="3"/>
  <c r="C15" i="3"/>
  <c r="C5" i="3"/>
  <c r="G2" i="7"/>
  <c r="H2" i="7"/>
  <c r="F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4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5" i="7"/>
  <c r="G6" i="7"/>
  <c r="G7" i="7"/>
  <c r="G8" i="7"/>
  <c r="G4" i="7"/>
  <c r="F4" i="7"/>
  <c r="E4" i="7"/>
  <c r="C16" i="7"/>
  <c r="D13" i="7"/>
  <c r="C6" i="7"/>
  <c r="C5" i="7"/>
  <c r="E5" i="7"/>
  <c r="F5" i="7"/>
  <c r="D5" i="7"/>
  <c r="D4" i="7"/>
  <c r="C4" i="7"/>
  <c r="E2" i="2"/>
  <c r="F2" i="2"/>
  <c r="G2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7" i="2"/>
  <c r="E8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7" i="2"/>
  <c r="D8" i="2"/>
  <c r="D10" i="2"/>
  <c r="E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7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11" i="2"/>
  <c r="C8" i="2"/>
  <c r="C9" i="2"/>
  <c r="D9" i="2"/>
  <c r="C10" i="2"/>
  <c r="C7" i="2"/>
  <c r="F2" i="6"/>
  <c r="G2" i="6"/>
  <c r="E2" i="6"/>
  <c r="G6" i="6"/>
  <c r="G7" i="6"/>
  <c r="G8" i="6"/>
  <c r="G9" i="6"/>
  <c r="G10" i="6"/>
  <c r="G11" i="6"/>
  <c r="G12" i="6"/>
  <c r="G13" i="6"/>
  <c r="G14" i="6"/>
  <c r="G15" i="6"/>
  <c r="G5" i="6"/>
  <c r="F6" i="6"/>
  <c r="F7" i="6"/>
  <c r="F8" i="6"/>
  <c r="F9" i="6"/>
  <c r="F10" i="6"/>
  <c r="F11" i="6"/>
  <c r="F12" i="6"/>
  <c r="F13" i="6"/>
  <c r="F14" i="6"/>
  <c r="F15" i="6"/>
  <c r="F5" i="6"/>
  <c r="E6" i="6"/>
  <c r="E7" i="6"/>
  <c r="E8" i="6"/>
  <c r="E9" i="6"/>
  <c r="E10" i="6"/>
  <c r="E11" i="6"/>
  <c r="E12" i="6"/>
  <c r="E13" i="6"/>
  <c r="E14" i="6"/>
  <c r="E15" i="6"/>
  <c r="E5" i="6"/>
  <c r="D6" i="6"/>
  <c r="D7" i="6"/>
  <c r="D8" i="6"/>
  <c r="D9" i="6"/>
  <c r="D10" i="6"/>
  <c r="D11" i="6"/>
  <c r="D12" i="6"/>
  <c r="D13" i="6"/>
  <c r="D14" i="6"/>
  <c r="D15" i="6"/>
  <c r="D5" i="6"/>
  <c r="D5" i="1"/>
  <c r="C15" i="6"/>
  <c r="C7" i="6"/>
  <c r="C8" i="6"/>
  <c r="C9" i="6"/>
  <c r="C10" i="6"/>
  <c r="C11" i="6"/>
  <c r="C12" i="6"/>
  <c r="C13" i="6"/>
  <c r="C14" i="6"/>
  <c r="C16" i="6"/>
  <c r="C6" i="6"/>
  <c r="C5" i="6"/>
  <c r="G2" i="1"/>
  <c r="G6" i="1"/>
  <c r="G7" i="1"/>
  <c r="G8" i="1"/>
  <c r="G9" i="1"/>
  <c r="G10" i="1"/>
  <c r="G11" i="1"/>
  <c r="G12" i="1"/>
  <c r="G13" i="1"/>
  <c r="G14" i="1"/>
  <c r="G15" i="1"/>
  <c r="F9" i="1"/>
  <c r="F8" i="1"/>
  <c r="F7" i="1"/>
  <c r="F6" i="1"/>
  <c r="F10" i="1"/>
  <c r="F11" i="1"/>
  <c r="F12" i="1"/>
  <c r="F13" i="1"/>
  <c r="F14" i="1"/>
  <c r="F15" i="1"/>
  <c r="F5" i="1"/>
  <c r="F2" i="1"/>
  <c r="E2" i="1"/>
  <c r="E6" i="1"/>
  <c r="E7" i="1"/>
  <c r="E8" i="1"/>
  <c r="E9" i="1"/>
  <c r="E10" i="1"/>
  <c r="E11" i="1"/>
  <c r="E12" i="1"/>
  <c r="E13" i="1"/>
  <c r="E14" i="1"/>
  <c r="E15" i="1"/>
  <c r="E5" i="1"/>
  <c r="D6" i="1"/>
  <c r="D7" i="1"/>
  <c r="D8" i="1"/>
  <c r="D9" i="1"/>
  <c r="D10" i="1"/>
  <c r="D11" i="1"/>
  <c r="D12" i="1"/>
  <c r="D13" i="1"/>
  <c r="D14" i="1"/>
  <c r="D15" i="1"/>
  <c r="C6" i="1"/>
  <c r="C7" i="1"/>
  <c r="C8" i="1"/>
  <c r="C9" i="1"/>
  <c r="C10" i="1"/>
  <c r="C11" i="1"/>
  <c r="C12" i="1"/>
  <c r="C13" i="1"/>
  <c r="C14" i="1"/>
  <c r="C15" i="1"/>
  <c r="C16" i="1"/>
  <c r="C5" i="1"/>
  <c r="D6" i="7"/>
  <c r="E6" i="7"/>
  <c r="F6" i="7"/>
  <c r="E9" i="2"/>
  <c r="C7" i="7"/>
  <c r="D7" i="7"/>
  <c r="E7" i="7"/>
  <c r="F7" i="7"/>
  <c r="C8" i="7"/>
  <c r="D8" i="7"/>
  <c r="E8" i="7"/>
  <c r="F8" i="7"/>
  <c r="C9" i="7"/>
  <c r="D9" i="7"/>
  <c r="E9" i="7"/>
  <c r="F9" i="7"/>
  <c r="C10" i="7"/>
  <c r="D10" i="7"/>
  <c r="E10" i="7"/>
  <c r="F10" i="7"/>
  <c r="C11" i="7"/>
  <c r="D11" i="7"/>
  <c r="E11" i="7"/>
  <c r="F11" i="7"/>
  <c r="C12" i="7"/>
  <c r="D12" i="7"/>
  <c r="E12" i="7"/>
  <c r="F12" i="7"/>
  <c r="C13" i="7"/>
  <c r="E13" i="7"/>
  <c r="F13" i="7"/>
  <c r="C14" i="7"/>
  <c r="D14" i="7"/>
  <c r="E14" i="7"/>
  <c r="F14" i="7"/>
  <c r="C15" i="7"/>
  <c r="D15" i="7"/>
  <c r="E15" i="7"/>
  <c r="F15" i="7"/>
  <c r="D16" i="7"/>
  <c r="E16" i="7"/>
  <c r="F16" i="7"/>
  <c r="C17" i="7"/>
  <c r="D17" i="7"/>
  <c r="E17" i="7"/>
  <c r="F17" i="7"/>
  <c r="C18" i="7"/>
  <c r="D18" i="7"/>
  <c r="E18" i="7"/>
  <c r="F18" i="7"/>
  <c r="C19" i="7"/>
  <c r="D19" i="7"/>
  <c r="E19" i="7"/>
  <c r="F19" i="7"/>
  <c r="C20" i="7"/>
  <c r="D20" i="7"/>
  <c r="E20" i="7"/>
  <c r="F20" i="7"/>
  <c r="C21" i="7"/>
  <c r="D21" i="7"/>
  <c r="E21" i="7"/>
  <c r="F21" i="7"/>
  <c r="C22" i="7"/>
  <c r="D22" i="7"/>
  <c r="E22" i="7"/>
  <c r="F22" i="7"/>
  <c r="C23" i="7"/>
  <c r="D23" i="7"/>
  <c r="E23" i="7"/>
  <c r="F23" i="7"/>
  <c r="C24" i="7"/>
  <c r="D24" i="7"/>
  <c r="E24" i="7"/>
  <c r="F24" i="7"/>
  <c r="C25" i="7"/>
  <c r="D25" i="7"/>
  <c r="E25" i="7"/>
  <c r="F25" i="7"/>
  <c r="C26" i="7"/>
</calcChain>
</file>

<file path=xl/sharedStrings.xml><?xml version="1.0" encoding="utf-8"?>
<sst xmlns="http://schemas.openxmlformats.org/spreadsheetml/2006/main" count="132" uniqueCount="63">
  <si>
    <t>Week</t>
  </si>
  <si>
    <t>Sales (1000s kg)</t>
  </si>
  <si>
    <t>Year</t>
  </si>
  <si>
    <t>Sales (in 1000s)</t>
  </si>
  <si>
    <t>Quarter</t>
  </si>
  <si>
    <t>Sales</t>
  </si>
  <si>
    <t>MAD</t>
  </si>
  <si>
    <t>MSE</t>
  </si>
  <si>
    <t>MAPE</t>
  </si>
  <si>
    <t>One-step Forecast (Naïve)</t>
  </si>
  <si>
    <t>Error</t>
  </si>
  <si>
    <t>Absolute Error</t>
  </si>
  <si>
    <t>Squared Error</t>
  </si>
  <si>
    <t>Absolute % Error</t>
  </si>
  <si>
    <t>One-step Forecast (Average)</t>
  </si>
  <si>
    <t>One-step forecast (Moving average, k = 3)</t>
  </si>
  <si>
    <t>% Abs Erros</t>
  </si>
  <si>
    <t>MSD</t>
  </si>
  <si>
    <t>MPSE</t>
  </si>
  <si>
    <t>Squared error</t>
  </si>
  <si>
    <t>Level</t>
  </si>
  <si>
    <t>One-step forecast</t>
  </si>
  <si>
    <t>Alpha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</si>
  <si>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</si>
  <si>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</si>
  <si>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</si>
  <si>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</si>
  <si>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</si>
  <si>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</si>
  <si>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</si>
  <si>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</si>
  <si>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</si>
  <si>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</si>
  <si>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</si>
  <si>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</si>
  <si>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</si>
  <si>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</si>
  <si>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</si>
  <si>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</si>
  <si>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</si>
  <si>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</si>
  <si>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</si>
  <si>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</si>
  <si>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</si>
  <si>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</si>
  <si>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</si>
  <si>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</si>
  <si>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</si>
  <si>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Forecast</t>
  </si>
  <si>
    <t>Y=20.4+1.1*YEAR ( From regression</t>
  </si>
  <si>
    <t>Absoulute Error</t>
  </si>
  <si>
    <t>Squared abs error</t>
  </si>
  <si>
    <t>% Squared error</t>
  </si>
  <si>
    <t>One step Forecast</t>
  </si>
  <si>
    <t>Abs Error</t>
  </si>
  <si>
    <t>Time period</t>
  </si>
  <si>
    <t>QTR 1</t>
  </si>
  <si>
    <t>QTR 2</t>
  </si>
  <si>
    <t>QTR 3</t>
  </si>
  <si>
    <t>Forcast</t>
  </si>
  <si>
    <t>X Variable 2</t>
  </si>
  <si>
    <t>X Variable 3</t>
  </si>
  <si>
    <t>X Variable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</si>
</sst>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BE4B48"/>
      </left>
      <right style="thin">
        <color rgb="FFBE4B48"/>
      </right>
      <top style="thin">
        <color rgb="FFBE4B48"/>
      </top>
      <bottom style="thin">
        <color rgb="FFBE4B48"/>
      </bottom>
      <diagonal/>
    </border>
    <border>
      <left style="thin">
        <color rgb="FFBE4B48"/>
      </left>
      <right style="thin">
        <color rgb="FFBE4B4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BE4B48"/>
      </left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wrapText="1"/>
    </xf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11" applyNumberFormat="1" applyFont="1"/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1" fillId="2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/>
    <xf numFmtId="164" fontId="0" fillId="0" borderId="8" xfId="0" applyNumberFormat="1" applyBorder="1"/>
    <xf numFmtId="0" fontId="1" fillId="0" borderId="7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  <xf numFmtId="1" fontId="0" fillId="0" borderId="3" xfId="0" applyNumberFormat="1" applyBorder="1"/>
    <xf numFmtId="0" fontId="1" fillId="0" borderId="13" xfId="0" applyFont="1" applyFill="1" applyBorder="1" applyAlignment="1">
      <alignment horizontal="center" wrapText="1"/>
    </xf>
    <xf numFmtId="0" fontId="0" fillId="0" borderId="14" xfId="0" applyBorder="1"/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5" xfId="0" applyFont="1" applyBorder="1"/>
    <xf numFmtId="0" fontId="7" fillId="0" borderId="6" xfId="0" applyFont="1" applyBorder="1"/>
    <xf numFmtId="1" fontId="0" fillId="0" borderId="8" xfId="0" applyNumberFormat="1" applyBorder="1"/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 wrapText="1"/>
    </xf>
    <xf numFmtId="0" fontId="7" fillId="0" borderId="15" xfId="0" applyFont="1" applyBorder="1"/>
    <xf numFmtId="0" fontId="0" fillId="0" borderId="16" xfId="0" applyBorder="1"/>
    <xf numFmtId="1" fontId="0" fillId="0" borderId="16" xfId="0" applyNumberFormat="1" applyBorder="1"/>
    <xf numFmtId="0" fontId="0" fillId="0" borderId="17" xfId="0" applyBorder="1"/>
    <xf numFmtId="0" fontId="7" fillId="3" borderId="3" xfId="0" applyFont="1" applyFill="1" applyBorder="1"/>
    <xf numFmtId="0" fontId="0" fillId="3" borderId="3" xfId="0" applyFill="1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9" fillId="0" borderId="19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Continuous"/>
    </xf>
    <xf numFmtId="9" fontId="0" fillId="0" borderId="0" xfId="11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9" fontId="0" fillId="0" borderId="8" xfId="11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8" fillId="0" borderId="20" xfId="0" applyFont="1" applyFill="1" applyBorder="1" applyAlignment="1">
      <alignment horizontal="center" wrapText="1"/>
    </xf>
    <xf numFmtId="0" fontId="8" fillId="0" borderId="0" xfId="0" applyFont="1" applyAlignment="1">
      <alignment horizontal="center"/>
    </xf>
  </cellXfs>
  <cellStyles count="12"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  <cellStyle name="Percent" xfId="11" builtinId="5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BE4B48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 /><Relationship Id="rId1" Type="http://schemas.microsoft.com/office/2011/relationships/chartStyle" Target="style7.xml" 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 /><Relationship Id="rId1" Type="http://schemas.microsoft.com/office/2011/relationships/chartStyle" Target="style8.xml" 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 /><Relationship Id="rId1" Type="http://schemas.microsoft.com/office/2011/relationships/chartStyle" Target="style9.xml" 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 /><Relationship Id="rId1" Type="http://schemas.microsoft.com/office/2011/relationships/chartStyle" Target="style10.xml" 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 /><Relationship Id="rId1" Type="http://schemas.microsoft.com/office/2011/relationships/chartStyle" Target="style11.xml" 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 /><Relationship Id="rId1" Type="http://schemas.microsoft.com/office/2011/relationships/chartStyle" Target="style12.xml" 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 /><Relationship Id="rId1" Type="http://schemas.microsoft.com/office/2011/relationships/chartStyle" Target="style1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'Sales - One step forcast Naive '!$B$3</c:f>
              <c:strCache>
                <c:ptCount val="1"/>
                <c:pt idx="0">
                  <c:v>Sales (1000s 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'Sales - One step forcast Naive '!$A$4:$A$15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'Sales - One step forcast Naive '!$B$4:$B$15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5F-43A7-A406-BD41C3C7F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71120"/>
        <c:axId val="1363689552"/>
      </c:scatterChart>
      <c:valAx>
        <c:axId val="143897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689552"/>
        <c:crosses val="autoZero"/>
        <c:crossBetween val="midCat"/>
      </c:valAx>
      <c:valAx>
        <c:axId val="13636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7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'Sales - One step forcast Naive '!$B$3</c:f>
              <c:strCache>
                <c:ptCount val="1"/>
                <c:pt idx="0">
                  <c:v>Sales (1000s 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'Sales - One step forcast Naive '!$A$4:$A$16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'Sales - One step forcast Naive '!$B$4:$B$16</c:f>
              <c:numCache>
                <c:formatCode>General</c:formatCode>
                <c:ptCount val="13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A4-41E3-B011-4B3A3C970592}"/>
            </c:ext>
          </c:extLst>
        </c:ser>
        <c:ser>
          <c:idx val="1"/>
          <c:order val="1"/>
          <c:tx>
            <c:strRef>
              <c:f>'Sales - One step forcast Naive '!$C$3</c:f>
              <c:strCache>
                <c:ptCount val="1"/>
                <c:pt idx="0">
                  <c:v>One-step Forecast (Naïve)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'Sales - One step forcast Naive '!$A$4:$A$16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'Sales - One step forcast Naive '!$C$4:$C$16</c:f>
              <c:numCache>
                <c:formatCode>General</c:formatCode>
                <c:ptCount val="13"/>
                <c:pt idx="1">
                  <c:v>17</c:v>
                </c:pt>
                <c:pt idx="2">
                  <c:v>21</c:v>
                </c:pt>
                <c:pt idx="3">
                  <c:v>19</c:v>
                </c:pt>
                <c:pt idx="4">
                  <c:v>23</c:v>
                </c:pt>
                <c:pt idx="5">
                  <c:v>18</c:v>
                </c:pt>
                <c:pt idx="6">
                  <c:v>16</c:v>
                </c:pt>
                <c:pt idx="7">
                  <c:v>20</c:v>
                </c:pt>
                <c:pt idx="8">
                  <c:v>18</c:v>
                </c:pt>
                <c:pt idx="9">
                  <c:v>22</c:v>
                </c:pt>
                <c:pt idx="10">
                  <c:v>20</c:v>
                </c:pt>
                <c:pt idx="11">
                  <c:v>15</c:v>
                </c:pt>
                <c:pt idx="12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A4-41E3-B011-4B3A3C970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650320"/>
        <c:axId val="1363680816"/>
      </c:scatterChart>
      <c:valAx>
        <c:axId val="151865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680816"/>
        <c:crosses val="autoZero"/>
        <c:crossBetween val="midCat"/>
      </c:valAx>
      <c:valAx>
        <c:axId val="13636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65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299652230971127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'Sheet1 - One step average'!$B$3</c:f>
              <c:strCache>
                <c:ptCount val="1"/>
                <c:pt idx="0">
                  <c:v>Sales (1000s 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'Sheet1 - One step average'!$A$4:$A$15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'Sheet1 - One step average'!$B$4:$B$15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25-4755-8C75-76202DC09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330608"/>
        <c:axId val="1363708688"/>
      </c:scatterChart>
      <c:valAx>
        <c:axId val="161733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708688"/>
        <c:crosses val="autoZero"/>
        <c:crossBetween val="midCat"/>
      </c:valAx>
      <c:valAx>
        <c:axId val="136370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33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'Sheet1 - One step average'!$B$3</c:f>
              <c:strCache>
                <c:ptCount val="1"/>
                <c:pt idx="0">
                  <c:v>Sales (1000s 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'Sheet1 - One step average'!$A$4:$A$16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'Sheet1 - One step average'!$B$4:$B$16</c:f>
              <c:numCache>
                <c:formatCode>General</c:formatCode>
                <c:ptCount val="13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1-4F55-BAFB-7AE8E70DE51B}"/>
            </c:ext>
          </c:extLst>
        </c:ser>
        <c:ser>
          <c:idx val="1"/>
          <c:order val="1"/>
          <c:tx>
            <c:strRef>
              <c:f>'Sheet1 - One step average'!$C$3</c:f>
              <c:strCache>
                <c:ptCount val="1"/>
                <c:pt idx="0">
                  <c:v>One-step Forecast (Average)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'Sheet1 - One step average'!$A$4:$A$16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'Sheet1 - One step average'!$C$4:$C$16</c:f>
              <c:numCache>
                <c:formatCode>General</c:formatCode>
                <c:ptCount val="13"/>
                <c:pt idx="1">
                  <c:v>17</c:v>
                </c:pt>
                <c:pt idx="2" formatCode="0">
                  <c:v>19</c:v>
                </c:pt>
                <c:pt idx="3" formatCode="0">
                  <c:v>19</c:v>
                </c:pt>
                <c:pt idx="4" formatCode="0">
                  <c:v>20</c:v>
                </c:pt>
                <c:pt idx="5" formatCode="0">
                  <c:v>19.600000000000001</c:v>
                </c:pt>
                <c:pt idx="6" formatCode="0">
                  <c:v>19</c:v>
                </c:pt>
                <c:pt idx="7" formatCode="0">
                  <c:v>19.142857142857142</c:v>
                </c:pt>
                <c:pt idx="8" formatCode="0">
                  <c:v>19</c:v>
                </c:pt>
                <c:pt idx="9" formatCode="0">
                  <c:v>19.333333333333332</c:v>
                </c:pt>
                <c:pt idx="10" formatCode="0">
                  <c:v>19.399999999999999</c:v>
                </c:pt>
                <c:pt idx="11" formatCode="0">
                  <c:v>19</c:v>
                </c:pt>
                <c:pt idx="12" formatCode="0">
                  <c:v>19.25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1-4F55-BAFB-7AE8E70DE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647936"/>
        <c:axId val="1363646704"/>
      </c:scatterChart>
      <c:valAx>
        <c:axId val="152364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646704"/>
        <c:crosses val="autoZero"/>
        <c:crossBetween val="midCat"/>
      </c:valAx>
      <c:valAx>
        <c:axId val="136364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64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'Salt 2 - Moving average method '!$B$3</c:f>
              <c:strCache>
                <c:ptCount val="1"/>
                <c:pt idx="0">
                  <c:v>Sales (1000s 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'Salt 2 - Moving average method '!$A$4:$A$25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'Salt 2 - Moving average method '!$B$4:$B$25</c:f>
              <c:numCache>
                <c:formatCode>General</c:formatCode>
                <c:ptCount val="2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  <c:pt idx="12">
                  <c:v>31</c:v>
                </c:pt>
                <c:pt idx="13">
                  <c:v>34</c:v>
                </c:pt>
                <c:pt idx="14">
                  <c:v>31</c:v>
                </c:pt>
                <c:pt idx="15">
                  <c:v>33</c:v>
                </c:pt>
                <c:pt idx="16">
                  <c:v>28</c:v>
                </c:pt>
                <c:pt idx="17">
                  <c:v>32</c:v>
                </c:pt>
                <c:pt idx="18">
                  <c:v>30</c:v>
                </c:pt>
                <c:pt idx="19">
                  <c:v>29</c:v>
                </c:pt>
                <c:pt idx="20">
                  <c:v>34</c:v>
                </c:pt>
                <c:pt idx="21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4-4BC5-94FF-680309F7C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87936"/>
        <c:axId val="91289472"/>
      </c:scatterChart>
      <c:valAx>
        <c:axId val="9128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9472"/>
        <c:crosses val="autoZero"/>
        <c:crossBetween val="midCat"/>
      </c:valAx>
      <c:valAx>
        <c:axId val="912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'Salt 2 - Moving average method '!$B$3</c:f>
              <c:strCache>
                <c:ptCount val="1"/>
                <c:pt idx="0">
                  <c:v>Sales (1000s 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'Salt 2 - Moving average method '!$A$4:$A$25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'Salt 2 - Moving average method '!$B$4:$B$25</c:f>
              <c:numCache>
                <c:formatCode>General</c:formatCode>
                <c:ptCount val="2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  <c:pt idx="12">
                  <c:v>31</c:v>
                </c:pt>
                <c:pt idx="13">
                  <c:v>34</c:v>
                </c:pt>
                <c:pt idx="14">
                  <c:v>31</c:v>
                </c:pt>
                <c:pt idx="15">
                  <c:v>33</c:v>
                </c:pt>
                <c:pt idx="16">
                  <c:v>28</c:v>
                </c:pt>
                <c:pt idx="17">
                  <c:v>32</c:v>
                </c:pt>
                <c:pt idx="18">
                  <c:v>30</c:v>
                </c:pt>
                <c:pt idx="19">
                  <c:v>29</c:v>
                </c:pt>
                <c:pt idx="20">
                  <c:v>34</c:v>
                </c:pt>
                <c:pt idx="21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5-4084-9153-B7D214824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816768"/>
        <c:axId val="1363702032"/>
      </c:scatterChart>
      <c:valAx>
        <c:axId val="9808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702032"/>
        <c:crosses val="autoZero"/>
        <c:crossBetween val="midCat"/>
      </c:valAx>
      <c:valAx>
        <c:axId val="13637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81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'Salt 2 - Moving average method '!$B$3</c:f>
              <c:strCache>
                <c:ptCount val="1"/>
                <c:pt idx="0">
                  <c:v>Sales (1000s 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'Salt 2 - Moving average method '!$A$4:$A$26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'Salt 2 - Moving average method '!$B$4:$B$26</c:f>
              <c:numCache>
                <c:formatCode>General</c:formatCode>
                <c:ptCount val="23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  <c:pt idx="12">
                  <c:v>31</c:v>
                </c:pt>
                <c:pt idx="13">
                  <c:v>34</c:v>
                </c:pt>
                <c:pt idx="14">
                  <c:v>31</c:v>
                </c:pt>
                <c:pt idx="15">
                  <c:v>33</c:v>
                </c:pt>
                <c:pt idx="16">
                  <c:v>28</c:v>
                </c:pt>
                <c:pt idx="17">
                  <c:v>32</c:v>
                </c:pt>
                <c:pt idx="18">
                  <c:v>30</c:v>
                </c:pt>
                <c:pt idx="19">
                  <c:v>29</c:v>
                </c:pt>
                <c:pt idx="20">
                  <c:v>34</c:v>
                </c:pt>
                <c:pt idx="21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A-4DF1-AC20-AB322887B53B}"/>
            </c:ext>
          </c:extLst>
        </c:ser>
        <c:ser>
          <c:idx val="1"/>
          <c:order val="1"/>
          <c:tx>
            <c:strRef>
              <c:f>'Salt 2 - Moving average method '!$C$3</c:f>
              <c:strCache>
                <c:ptCount val="1"/>
                <c:pt idx="0">
                  <c:v>One-step forecast (Moving average, k = 3)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'Salt 2 - Moving average method '!$A$4:$A$26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'Salt 2 - Moving average method '!$C$4:$C$26</c:f>
              <c:numCache>
                <c:formatCode>General</c:formatCode>
                <c:ptCount val="23"/>
                <c:pt idx="3">
                  <c:v>19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 formatCode="0">
                  <c:v>18</c:v>
                </c:pt>
                <c:pt idx="8" formatCode="0">
                  <c:v>18</c:v>
                </c:pt>
                <c:pt idx="9" formatCode="0">
                  <c:v>20</c:v>
                </c:pt>
                <c:pt idx="10" formatCode="0">
                  <c:v>20</c:v>
                </c:pt>
                <c:pt idx="11" formatCode="0">
                  <c:v>19</c:v>
                </c:pt>
                <c:pt idx="12" formatCode="0">
                  <c:v>19</c:v>
                </c:pt>
                <c:pt idx="13" formatCode="0">
                  <c:v>22.666666666666668</c:v>
                </c:pt>
                <c:pt idx="14" formatCode="0">
                  <c:v>29</c:v>
                </c:pt>
                <c:pt idx="15" formatCode="0">
                  <c:v>32</c:v>
                </c:pt>
                <c:pt idx="16" formatCode="0">
                  <c:v>32.666666666666664</c:v>
                </c:pt>
                <c:pt idx="17" formatCode="0">
                  <c:v>30.666666666666668</c:v>
                </c:pt>
                <c:pt idx="18" formatCode="0">
                  <c:v>31</c:v>
                </c:pt>
                <c:pt idx="19" formatCode="0">
                  <c:v>30</c:v>
                </c:pt>
                <c:pt idx="20" formatCode="0">
                  <c:v>30.333333333333332</c:v>
                </c:pt>
                <c:pt idx="21" formatCode="0">
                  <c:v>31</c:v>
                </c:pt>
                <c:pt idx="22" formatCode="0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0A-4DF1-AC20-AB322887B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884560"/>
        <c:axId val="1436947056"/>
      </c:scatterChart>
      <c:valAx>
        <c:axId val="168888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47056"/>
        <c:crosses val="autoZero"/>
        <c:crossBetween val="midCat"/>
      </c:valAx>
      <c:valAx>
        <c:axId val="14369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8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'Salt 2 - Moving average method '!$B$3</c:f>
              <c:strCache>
                <c:ptCount val="1"/>
                <c:pt idx="0">
                  <c:v>Sales (1000s 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'Salt 2 - Moving average method '!$A$4:$A$25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'Salt 2 - Moving average method '!$B$4:$B$25</c:f>
              <c:numCache>
                <c:formatCode>General</c:formatCode>
                <c:ptCount val="2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  <c:pt idx="12">
                  <c:v>31</c:v>
                </c:pt>
                <c:pt idx="13">
                  <c:v>34</c:v>
                </c:pt>
                <c:pt idx="14">
                  <c:v>31</c:v>
                </c:pt>
                <c:pt idx="15">
                  <c:v>33</c:v>
                </c:pt>
                <c:pt idx="16">
                  <c:v>28</c:v>
                </c:pt>
                <c:pt idx="17">
                  <c:v>32</c:v>
                </c:pt>
                <c:pt idx="18">
                  <c:v>30</c:v>
                </c:pt>
                <c:pt idx="19">
                  <c:v>29</c:v>
                </c:pt>
                <c:pt idx="20">
                  <c:v>34</c:v>
                </c:pt>
                <c:pt idx="21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8-4E8B-AF3B-533B40744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87936"/>
        <c:axId val="91289472"/>
      </c:scatterChart>
      <c:valAx>
        <c:axId val="9128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9472"/>
        <c:crosses val="autoZero"/>
        <c:crossBetween val="midCat"/>
      </c:valAx>
      <c:valAx>
        <c:axId val="912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'Salt 2 - Exponential smoothing '!$B$3</c:f>
              <c:strCache>
                <c:ptCount val="1"/>
                <c:pt idx="0">
                  <c:v>Sales (1000s 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'Salt 2 - Exponential smoothing '!$A$4:$A$26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'Salt 2 - Exponential smoothing '!$B$4:$B$26</c:f>
              <c:numCache>
                <c:formatCode>General</c:formatCode>
                <c:ptCount val="23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  <c:pt idx="12">
                  <c:v>31</c:v>
                </c:pt>
                <c:pt idx="13">
                  <c:v>34</c:v>
                </c:pt>
                <c:pt idx="14">
                  <c:v>31</c:v>
                </c:pt>
                <c:pt idx="15">
                  <c:v>33</c:v>
                </c:pt>
                <c:pt idx="16">
                  <c:v>28</c:v>
                </c:pt>
                <c:pt idx="17">
                  <c:v>32</c:v>
                </c:pt>
                <c:pt idx="18">
                  <c:v>30</c:v>
                </c:pt>
                <c:pt idx="19">
                  <c:v>29</c:v>
                </c:pt>
                <c:pt idx="20">
                  <c:v>34</c:v>
                </c:pt>
                <c:pt idx="21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B-49CC-A836-1F7096DCF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080576"/>
        <c:axId val="1436912528"/>
      </c:scatterChart>
      <c:valAx>
        <c:axId val="168508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12528"/>
        <c:crosses val="autoZero"/>
        <c:crossBetween val="midCat"/>
      </c:valAx>
      <c:valAx>
        <c:axId val="14369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08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'Salt 2 - Exponential smoothing '!$B$3</c:f>
              <c:strCache>
                <c:ptCount val="1"/>
                <c:pt idx="0">
                  <c:v>Sales (1000s 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'Salt 2 - Exponential smoothing '!$A$4:$A$26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'Salt 2 - Exponential smoothing '!$B$4:$B$26</c:f>
              <c:numCache>
                <c:formatCode>General</c:formatCode>
                <c:ptCount val="23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  <c:pt idx="12">
                  <c:v>31</c:v>
                </c:pt>
                <c:pt idx="13">
                  <c:v>34</c:v>
                </c:pt>
                <c:pt idx="14">
                  <c:v>31</c:v>
                </c:pt>
                <c:pt idx="15">
                  <c:v>33</c:v>
                </c:pt>
                <c:pt idx="16">
                  <c:v>28</c:v>
                </c:pt>
                <c:pt idx="17">
                  <c:v>32</c:v>
                </c:pt>
                <c:pt idx="18">
                  <c:v>30</c:v>
                </c:pt>
                <c:pt idx="19">
                  <c:v>29</c:v>
                </c:pt>
                <c:pt idx="20">
                  <c:v>34</c:v>
                </c:pt>
                <c:pt idx="21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B-4925-BEA6-CABCFB001CC1}"/>
            </c:ext>
          </c:extLst>
        </c:ser>
        <c:ser>
          <c:idx val="1"/>
          <c:order val="1"/>
          <c:tx>
            <c:strRef>
              <c:f>'Salt 2 - Exponential smoothing '!$D$3</c:f>
              <c:strCache>
                <c:ptCount val="1"/>
                <c:pt idx="0">
                  <c:v>One-step 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'Salt 2 - Exponential smoothing '!$A$4:$A$26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'Salt 2 - Exponential smoothing '!$D$4:$D$26</c:f>
              <c:numCache>
                <c:formatCode>0</c:formatCode>
                <c:ptCount val="23"/>
                <c:pt idx="0">
                  <c:v>19.142857142857142</c:v>
                </c:pt>
                <c:pt idx="1">
                  <c:v>17.520714285714284</c:v>
                </c:pt>
                <c:pt idx="2">
                  <c:v>20.154533571428573</c:v>
                </c:pt>
                <c:pt idx="3">
                  <c:v>19.280551657857142</c:v>
                </c:pt>
                <c:pt idx="4">
                  <c:v>22.096174052859286</c:v>
                </c:pt>
                <c:pt idx="5">
                  <c:v>18.995370294844808</c:v>
                </c:pt>
                <c:pt idx="6">
                  <c:v>16.72787498164729</c:v>
                </c:pt>
                <c:pt idx="7">
                  <c:v>19.20487362054029</c:v>
                </c:pt>
                <c:pt idx="8">
                  <c:v>18.292784289791289</c:v>
                </c:pt>
                <c:pt idx="9">
                  <c:v>21.099146582419284</c:v>
                </c:pt>
                <c:pt idx="10">
                  <c:v>20.267092619527887</c:v>
                </c:pt>
                <c:pt idx="11">
                  <c:v>16.279903506545278</c:v>
                </c:pt>
                <c:pt idx="12">
                  <c:v>20.610016552090503</c:v>
                </c:pt>
                <c:pt idx="13">
                  <c:v>28.475234022157991</c:v>
                </c:pt>
                <c:pt idx="14">
                  <c:v>32.657481867384391</c:v>
                </c:pt>
                <c:pt idx="15">
                  <c:v>31.402768093774405</c:v>
                </c:pt>
                <c:pt idx="16">
                  <c:v>32.611872646787184</c:v>
                </c:pt>
                <c:pt idx="17">
                  <c:v>29.120685053169286</c:v>
                </c:pt>
                <c:pt idx="18">
                  <c:v>31.300326467920137</c:v>
                </c:pt>
                <c:pt idx="19">
                  <c:v>30.315979331704593</c:v>
                </c:pt>
                <c:pt idx="20">
                  <c:v>29.319782977604216</c:v>
                </c:pt>
                <c:pt idx="21">
                  <c:v>32.862707263557823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B-4925-BEA6-CABCFB001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338048"/>
        <c:axId val="1436908368"/>
      </c:scatterChart>
      <c:valAx>
        <c:axId val="15213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08368"/>
        <c:crosses val="autoZero"/>
        <c:crossBetween val="midCat"/>
      </c:valAx>
      <c:valAx>
        <c:axId val="14369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33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'Bicycles-Simple Exp Smoothing'!$B$3</c:f>
              <c:strCache>
                <c:ptCount val="1"/>
                <c:pt idx="0">
                  <c:v>Sales (in 1000s)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'Bicycles-Simple Exp Smoothing'!$A$4:$A$14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'Bicycles-Simple Exp Smoothing'!$B$4:$B$14</c:f>
              <c:numCache>
                <c:formatCode>General</c:formatCode>
                <c:ptCount val="11"/>
                <c:pt idx="1">
                  <c:v>21.6</c:v>
                </c:pt>
                <c:pt idx="2">
                  <c:v>22.9</c:v>
                </c:pt>
                <c:pt idx="3">
                  <c:v>25.5</c:v>
                </c:pt>
                <c:pt idx="4">
                  <c:v>21.9</c:v>
                </c:pt>
                <c:pt idx="5">
                  <c:v>23.9</c:v>
                </c:pt>
                <c:pt idx="6">
                  <c:v>27.5</c:v>
                </c:pt>
                <c:pt idx="7">
                  <c:v>31.5</c:v>
                </c:pt>
                <c:pt idx="8">
                  <c:v>29.7</c:v>
                </c:pt>
                <c:pt idx="9">
                  <c:v>28.6</c:v>
                </c:pt>
                <c:pt idx="10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BB-483A-BC91-E5F1ECA44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912128"/>
        <c:axId val="1610823488"/>
      </c:scatterChart>
      <c:valAx>
        <c:axId val="16259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23488"/>
        <c:crosses val="autoZero"/>
        <c:crossBetween val="midCat"/>
      </c:valAx>
      <c:valAx>
        <c:axId val="161082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91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'Bicycles-Simple Exp Smoothing'!$B$3</c:f>
              <c:strCache>
                <c:ptCount val="1"/>
                <c:pt idx="0">
                  <c:v>Sales (in 1000s)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'Bicycles-Simple Exp Smoothing'!$A$4:$A$18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'Bicycles-Simple Exp Smoothing'!$B$4:$B$18</c:f>
              <c:numCache>
                <c:formatCode>General</c:formatCode>
                <c:ptCount val="15"/>
                <c:pt idx="1">
                  <c:v>21.6</c:v>
                </c:pt>
                <c:pt idx="2">
                  <c:v>22.9</c:v>
                </c:pt>
                <c:pt idx="3">
                  <c:v>25.5</c:v>
                </c:pt>
                <c:pt idx="4">
                  <c:v>21.9</c:v>
                </c:pt>
                <c:pt idx="5">
                  <c:v>23.9</c:v>
                </c:pt>
                <c:pt idx="6">
                  <c:v>27.5</c:v>
                </c:pt>
                <c:pt idx="7">
                  <c:v>31.5</c:v>
                </c:pt>
                <c:pt idx="8">
                  <c:v>29.7</c:v>
                </c:pt>
                <c:pt idx="9">
                  <c:v>28.6</c:v>
                </c:pt>
                <c:pt idx="10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7-4159-B0E8-D293F4554BFA}"/>
            </c:ext>
          </c:extLst>
        </c:ser>
        <c:ser>
          <c:idx val="1"/>
          <c:order val="1"/>
          <c:tx>
            <c:strRef>
              <c:f>'Bicycles-Simple Exp Smoothing'!$C$3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'Bicycles-Simple Exp Smoothing'!$A$4:$A$18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'Bicycles-Simple Exp Smoothing'!$C$4:$C$18</c:f>
              <c:numCache>
                <c:formatCode>General</c:formatCode>
                <c:ptCount val="15"/>
                <c:pt idx="1">
                  <c:v>21.5</c:v>
                </c:pt>
                <c:pt idx="2">
                  <c:v>22.599999999999998</c:v>
                </c:pt>
                <c:pt idx="3">
                  <c:v>23.7</c:v>
                </c:pt>
                <c:pt idx="4">
                  <c:v>24.799999999999997</c:v>
                </c:pt>
                <c:pt idx="5">
                  <c:v>25.9</c:v>
                </c:pt>
                <c:pt idx="6">
                  <c:v>27</c:v>
                </c:pt>
                <c:pt idx="7">
                  <c:v>28.1</c:v>
                </c:pt>
                <c:pt idx="8">
                  <c:v>29.2</c:v>
                </c:pt>
                <c:pt idx="9">
                  <c:v>30.299999999999997</c:v>
                </c:pt>
                <c:pt idx="10">
                  <c:v>31.4</c:v>
                </c:pt>
                <c:pt idx="11">
                  <c:v>32.5</c:v>
                </c:pt>
                <c:pt idx="12">
                  <c:v>33.6</c:v>
                </c:pt>
                <c:pt idx="13">
                  <c:v>34.700000000000003</c:v>
                </c:pt>
                <c:pt idx="14">
                  <c:v>35.799999999999997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47-4159-B0E8-D293F4554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720192"/>
        <c:axId val="1610839712"/>
      </c:scatterChart>
      <c:valAx>
        <c:axId val="161572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39712"/>
        <c:crosses val="autoZero"/>
        <c:crossBetween val="midCat"/>
      </c:valAx>
      <c:valAx>
        <c:axId val="16108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2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'Umbrellas Seasonal'!$C$5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'Umbrellas Seasonal'!$C$6:$C$25</c:f>
              <c:numCache>
                <c:formatCode>General</c:formatCode>
                <c:ptCount val="20"/>
                <c:pt idx="0">
                  <c:v>125</c:v>
                </c:pt>
                <c:pt idx="1">
                  <c:v>153</c:v>
                </c:pt>
                <c:pt idx="2">
                  <c:v>106</c:v>
                </c:pt>
                <c:pt idx="3">
                  <c:v>88</c:v>
                </c:pt>
                <c:pt idx="4">
                  <c:v>118</c:v>
                </c:pt>
                <c:pt idx="5">
                  <c:v>161</c:v>
                </c:pt>
                <c:pt idx="6">
                  <c:v>133</c:v>
                </c:pt>
                <c:pt idx="7">
                  <c:v>102</c:v>
                </c:pt>
                <c:pt idx="8">
                  <c:v>138</c:v>
                </c:pt>
                <c:pt idx="9">
                  <c:v>144</c:v>
                </c:pt>
                <c:pt idx="10">
                  <c:v>113</c:v>
                </c:pt>
                <c:pt idx="11">
                  <c:v>80</c:v>
                </c:pt>
                <c:pt idx="12">
                  <c:v>109</c:v>
                </c:pt>
                <c:pt idx="13">
                  <c:v>137</c:v>
                </c:pt>
                <c:pt idx="14">
                  <c:v>125</c:v>
                </c:pt>
                <c:pt idx="15">
                  <c:v>109</c:v>
                </c:pt>
                <c:pt idx="16">
                  <c:v>130</c:v>
                </c:pt>
                <c:pt idx="17">
                  <c:v>165</c:v>
                </c:pt>
                <c:pt idx="18">
                  <c:v>128</c:v>
                </c:pt>
                <c:pt idx="19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4A-49BD-BC59-E305B2BC3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514496"/>
        <c:axId val="1610827648"/>
      </c:scatterChart>
      <c:valAx>
        <c:axId val="160151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27648"/>
        <c:crosses val="autoZero"/>
        <c:crossBetween val="midCat"/>
        <c:majorUnit val="4"/>
      </c:valAx>
      <c:valAx>
        <c:axId val="16108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1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TVs!$C$1</c:f>
              <c:strCache>
                <c:ptCount val="1"/>
                <c:pt idx="0">
                  <c:v>Sales (in 1000s)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TVs!$C$2:$C$17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9-4979-8BE2-0A26E7EBB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226480"/>
        <c:axId val="1436907952"/>
      </c:scatterChart>
      <c:valAx>
        <c:axId val="169822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07952"/>
        <c:crosses val="autoZero"/>
        <c:crossBetween val="midCat"/>
      </c:valAx>
      <c:valAx>
        <c:axId val="14369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22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TVs!$H$1</c:f>
              <c:strCache>
                <c:ptCount val="1"/>
                <c:pt idx="0">
                  <c:v>Forcast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TVs!$H$2:$H$21</c:f>
              <c:numCache>
                <c:formatCode>0.0</c:formatCode>
                <c:ptCount val="20"/>
                <c:pt idx="0">
                  <c:v>4.8512499999999994</c:v>
                </c:pt>
                <c:pt idx="1">
                  <c:v>4.3262499999999999</c:v>
                </c:pt>
                <c:pt idx="2">
                  <c:v>6.2012499999999999</c:v>
                </c:pt>
                <c:pt idx="3">
                  <c:v>6.6512500000000001</c:v>
                </c:pt>
                <c:pt idx="4">
                  <c:v>5.4337499999999999</c:v>
                </c:pt>
                <c:pt idx="5">
                  <c:v>4.9087499999999995</c:v>
                </c:pt>
                <c:pt idx="6">
                  <c:v>6.7837500000000004</c:v>
                </c:pt>
                <c:pt idx="7">
                  <c:v>7.2337500000000006</c:v>
                </c:pt>
                <c:pt idx="8">
                  <c:v>6.0162499999999994</c:v>
                </c:pt>
                <c:pt idx="9">
                  <c:v>5.49125</c:v>
                </c:pt>
                <c:pt idx="10">
                  <c:v>7.3662500000000009</c:v>
                </c:pt>
                <c:pt idx="11">
                  <c:v>7.8162500000000001</c:v>
                </c:pt>
                <c:pt idx="12">
                  <c:v>6.5987499999999999</c:v>
                </c:pt>
                <c:pt idx="13">
                  <c:v>6.0737500000000004</c:v>
                </c:pt>
                <c:pt idx="14">
                  <c:v>7.9487500000000004</c:v>
                </c:pt>
                <c:pt idx="15">
                  <c:v>8.3987499999999997</c:v>
                </c:pt>
                <c:pt idx="16">
                  <c:v>8.5443750000000005</c:v>
                </c:pt>
                <c:pt idx="17">
                  <c:v>8.6900000000000013</c:v>
                </c:pt>
                <c:pt idx="18">
                  <c:v>8.8356250000000003</c:v>
                </c:pt>
                <c:pt idx="19">
                  <c:v>8.9812500000000011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E6-439E-BDB1-D258417BE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888704"/>
        <c:axId val="1666482112"/>
      </c:scatterChart>
      <c:valAx>
        <c:axId val="170788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482112"/>
        <c:crosses val="autoZero"/>
        <c:crossBetween val="midCat"/>
      </c:valAx>
      <c:valAx>
        <c:axId val="166648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88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 /><Relationship Id="rId1" Type="http://schemas.openxmlformats.org/officeDocument/2006/relationships/chart" Target="../charts/chart3.xml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 /><Relationship Id="rId2" Type="http://schemas.openxmlformats.org/officeDocument/2006/relationships/chart" Target="../charts/chart6.xml" /><Relationship Id="rId1" Type="http://schemas.openxmlformats.org/officeDocument/2006/relationships/chart" Target="../charts/chart5.xml" 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 /><Relationship Id="rId2" Type="http://schemas.openxmlformats.org/officeDocument/2006/relationships/chart" Target="../charts/chart9.xml" /><Relationship Id="rId1" Type="http://schemas.openxmlformats.org/officeDocument/2006/relationships/chart" Target="../charts/chart8.xml" 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 /><Relationship Id="rId1" Type="http://schemas.openxmlformats.org/officeDocument/2006/relationships/chart" Target="../charts/chart11.xml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 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 /><Relationship Id="rId1" Type="http://schemas.openxmlformats.org/officeDocument/2006/relationships/chart" Target="../charts/chart1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795337</xdr:colOff>
      <xdr:row>1</xdr:row>
      <xdr:rowOff>19050</xdr:rowOff>
    </xdr:from>
    <xdr:to>
      <xdr:col>13</xdr:col>
      <xdr:colOff>566737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FD4DA-82AE-4F88-B608-FFADE59C1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166687</xdr:colOff>
      <xdr:row>11</xdr:row>
      <xdr:rowOff>180975</xdr:rowOff>
    </xdr:from>
    <xdr:to>
      <xdr:col>13</xdr:col>
      <xdr:colOff>738187</xdr:colOff>
      <xdr:row>24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AFF52-6C85-46C1-BB40-ABC033CE9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595312</xdr:colOff>
      <xdr:row>1</xdr:row>
      <xdr:rowOff>123825</xdr:rowOff>
    </xdr:from>
    <xdr:to>
      <xdr:col>15</xdr:col>
      <xdr:colOff>366712</xdr:colOff>
      <xdr:row>11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A2C56-5E84-4A46-AF78-944C0CD59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623887</xdr:colOff>
      <xdr:row>11</xdr:row>
      <xdr:rowOff>209550</xdr:rowOff>
    </xdr:from>
    <xdr:to>
      <xdr:col>15</xdr:col>
      <xdr:colOff>395287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BA7998-2E32-4C1A-A611-855ACDA39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111125</xdr:rowOff>
    </xdr:from>
    <xdr:to>
      <xdr:col>2</xdr:col>
      <xdr:colOff>0</xdr:colOff>
      <xdr:row>49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309562</xdr:colOff>
      <xdr:row>2</xdr:row>
      <xdr:rowOff>219075</xdr:rowOff>
    </xdr:from>
    <xdr:to>
      <xdr:col>14</xdr:col>
      <xdr:colOff>80962</xdr:colOff>
      <xdr:row>12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EFC1C0-AB39-4444-B3DC-3AFD6A789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357187</xdr:colOff>
      <xdr:row>13</xdr:row>
      <xdr:rowOff>200025</xdr:rowOff>
    </xdr:from>
    <xdr:to>
      <xdr:col>14</xdr:col>
      <xdr:colOff>128587</xdr:colOff>
      <xdr:row>25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87C3DD-D700-4134-ABDF-F0D296D0E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111125</xdr:rowOff>
    </xdr:from>
    <xdr:to>
      <xdr:col>2</xdr:col>
      <xdr:colOff>0</xdr:colOff>
      <xdr:row>49</xdr:row>
      <xdr:rowOff>98425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74E94-866D-4ED9-BD94-B110A7E70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623887</xdr:colOff>
      <xdr:row>1</xdr:row>
      <xdr:rowOff>142875</xdr:rowOff>
    </xdr:from>
    <xdr:to>
      <xdr:col>15</xdr:col>
      <xdr:colOff>395287</xdr:colOff>
      <xdr:row>11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102318-828C-4E70-9B33-E6018A367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576262</xdr:colOff>
      <xdr:row>12</xdr:row>
      <xdr:rowOff>66675</xdr:rowOff>
    </xdr:from>
    <xdr:to>
      <xdr:col>15</xdr:col>
      <xdr:colOff>347662</xdr:colOff>
      <xdr:row>23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5642F6-9C9D-4023-BA76-D85D1D558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</xdr:row>
      <xdr:rowOff>104775</xdr:rowOff>
    </xdr:from>
    <xdr:to>
      <xdr:col>14</xdr:col>
      <xdr:colOff>576262</xdr:colOff>
      <xdr:row>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BF264-B3A8-4C0D-A492-7D76036E0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738187</xdr:colOff>
      <xdr:row>11</xdr:row>
      <xdr:rowOff>57150</xdr:rowOff>
    </xdr:from>
    <xdr:to>
      <xdr:col>14</xdr:col>
      <xdr:colOff>509587</xdr:colOff>
      <xdr:row>23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B00A45-B4B8-4025-A4F5-4106580BC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223837</xdr:colOff>
      <xdr:row>3</xdr:row>
      <xdr:rowOff>57150</xdr:rowOff>
    </xdr:from>
    <xdr:to>
      <xdr:col>14</xdr:col>
      <xdr:colOff>795337</xdr:colOff>
      <xdr:row>14</xdr:row>
      <xdr:rowOff>219075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99C683-2F57-4E1B-B06D-C7BD23EDC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309562</xdr:colOff>
      <xdr:row>5</xdr:row>
      <xdr:rowOff>85725</xdr:rowOff>
    </xdr:from>
    <xdr:to>
      <xdr:col>16</xdr:col>
      <xdr:colOff>80962</xdr:colOff>
      <xdr:row>16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E53B1E-9675-4668-A8EB-E7C5AD762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423862</xdr:colOff>
      <xdr:row>17</xdr:row>
      <xdr:rowOff>219075</xdr:rowOff>
    </xdr:from>
    <xdr:to>
      <xdr:col>16</xdr:col>
      <xdr:colOff>195262</xdr:colOff>
      <xdr:row>31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075091-2574-40C8-8FA1-C15E4D0E6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G6" sqref="G6"/>
    </sheetView>
  </sheetViews>
  <sheetFormatPr defaultColWidth="8.875" defaultRowHeight="15" x14ac:dyDescent="0.2"/>
  <cols>
    <col min="1" max="1007" width="10.48046875" customWidth="1"/>
  </cols>
  <sheetData>
    <row r="1" spans="1:7" s="2" customFormat="1" x14ac:dyDescent="0.2">
      <c r="E1" s="2" t="s">
        <v>6</v>
      </c>
      <c r="F1" s="2" t="s">
        <v>7</v>
      </c>
      <c r="G1" s="2" t="s">
        <v>8</v>
      </c>
    </row>
    <row r="2" spans="1:7" ht="15.75" thickBot="1" x14ac:dyDescent="0.25">
      <c r="E2" s="6">
        <f>AVERAGE(E5:E15)</f>
        <v>3.7272727272727271</v>
      </c>
      <c r="F2" s="6">
        <f>AVERAGE(F5:F15)</f>
        <v>16.272727272727273</v>
      </c>
      <c r="G2" s="9">
        <f>AVERAGE(G5:G15)</f>
        <v>19.244314673376461</v>
      </c>
    </row>
    <row r="3" spans="1:7" ht="45.75" x14ac:dyDescent="0.25">
      <c r="A3" s="15" t="s">
        <v>0</v>
      </c>
      <c r="B3" s="16" t="s">
        <v>1</v>
      </c>
      <c r="C3" s="17" t="s">
        <v>9</v>
      </c>
      <c r="D3" s="18" t="s">
        <v>10</v>
      </c>
      <c r="E3" s="17" t="s">
        <v>11</v>
      </c>
      <c r="F3" s="17" t="s">
        <v>12</v>
      </c>
      <c r="G3" s="19" t="s">
        <v>13</v>
      </c>
    </row>
    <row r="4" spans="1:7" ht="18.75" x14ac:dyDescent="0.2">
      <c r="A4" s="20">
        <v>1</v>
      </c>
      <c r="B4" s="10">
        <v>17</v>
      </c>
      <c r="C4" s="12"/>
      <c r="D4" s="12"/>
      <c r="E4" s="12"/>
      <c r="F4" s="12"/>
      <c r="G4" s="21"/>
    </row>
    <row r="5" spans="1:7" ht="18.75" x14ac:dyDescent="0.2">
      <c r="A5" s="20">
        <v>2</v>
      </c>
      <c r="B5" s="10">
        <v>21</v>
      </c>
      <c r="C5" s="12">
        <f>B4</f>
        <v>17</v>
      </c>
      <c r="D5" s="12">
        <f>B5-C5</f>
        <v>4</v>
      </c>
      <c r="E5" s="12">
        <f>ABS(D5)</f>
        <v>4</v>
      </c>
      <c r="F5" s="12">
        <f>E5^2</f>
        <v>16</v>
      </c>
      <c r="G5" s="22">
        <f>E5/B5%</f>
        <v>19.047619047619047</v>
      </c>
    </row>
    <row r="6" spans="1:7" ht="18.75" x14ac:dyDescent="0.2">
      <c r="A6" s="20">
        <v>3</v>
      </c>
      <c r="B6" s="10">
        <v>19</v>
      </c>
      <c r="C6" s="12">
        <f t="shared" ref="C6:C16" si="0">B5</f>
        <v>21</v>
      </c>
      <c r="D6" s="12">
        <f t="shared" ref="D6:D15" si="1">B6-C6</f>
        <v>-2</v>
      </c>
      <c r="E6" s="12">
        <f t="shared" ref="E6:E15" si="2">ABS(D6)</f>
        <v>2</v>
      </c>
      <c r="F6" s="12">
        <f>E6^2</f>
        <v>4</v>
      </c>
      <c r="G6" s="22">
        <f t="shared" ref="G6:G15" si="3">E6/B6%</f>
        <v>10.526315789473685</v>
      </c>
    </row>
    <row r="7" spans="1:7" ht="18.75" x14ac:dyDescent="0.2">
      <c r="A7" s="20">
        <v>4</v>
      </c>
      <c r="B7" s="10">
        <v>23</v>
      </c>
      <c r="C7" s="12">
        <f t="shared" si="0"/>
        <v>19</v>
      </c>
      <c r="D7" s="12">
        <f t="shared" si="1"/>
        <v>4</v>
      </c>
      <c r="E7" s="12">
        <f t="shared" si="2"/>
        <v>4</v>
      </c>
      <c r="F7" s="12">
        <f>E7^2</f>
        <v>16</v>
      </c>
      <c r="G7" s="22">
        <f t="shared" si="3"/>
        <v>17.391304347826086</v>
      </c>
    </row>
    <row r="8" spans="1:7" ht="18.75" x14ac:dyDescent="0.2">
      <c r="A8" s="20">
        <v>5</v>
      </c>
      <c r="B8" s="10">
        <v>18</v>
      </c>
      <c r="C8" s="12">
        <f t="shared" si="0"/>
        <v>23</v>
      </c>
      <c r="D8" s="12">
        <f t="shared" si="1"/>
        <v>-5</v>
      </c>
      <c r="E8" s="12">
        <f t="shared" si="2"/>
        <v>5</v>
      </c>
      <c r="F8" s="12">
        <f>E8^2</f>
        <v>25</v>
      </c>
      <c r="G8" s="22">
        <f t="shared" si="3"/>
        <v>27.777777777777779</v>
      </c>
    </row>
    <row r="9" spans="1:7" ht="18.75" x14ac:dyDescent="0.2">
      <c r="A9" s="20">
        <v>6</v>
      </c>
      <c r="B9" s="10">
        <v>16</v>
      </c>
      <c r="C9" s="12">
        <f t="shared" si="0"/>
        <v>18</v>
      </c>
      <c r="D9" s="12">
        <f t="shared" si="1"/>
        <v>-2</v>
      </c>
      <c r="E9" s="12">
        <f t="shared" si="2"/>
        <v>2</v>
      </c>
      <c r="F9" s="12">
        <f>E9^2</f>
        <v>4</v>
      </c>
      <c r="G9" s="22">
        <f t="shared" si="3"/>
        <v>12.5</v>
      </c>
    </row>
    <row r="10" spans="1:7" ht="18.75" x14ac:dyDescent="0.2">
      <c r="A10" s="20">
        <v>7</v>
      </c>
      <c r="B10" s="10">
        <v>20</v>
      </c>
      <c r="C10" s="12">
        <f t="shared" si="0"/>
        <v>16</v>
      </c>
      <c r="D10" s="12">
        <f t="shared" si="1"/>
        <v>4</v>
      </c>
      <c r="E10" s="12">
        <f t="shared" si="2"/>
        <v>4</v>
      </c>
      <c r="F10" s="12">
        <f t="shared" ref="F6:F15" si="4">E10^2</f>
        <v>16</v>
      </c>
      <c r="G10" s="22">
        <f t="shared" si="3"/>
        <v>20</v>
      </c>
    </row>
    <row r="11" spans="1:7" ht="18.75" x14ac:dyDescent="0.2">
      <c r="A11" s="20">
        <v>8</v>
      </c>
      <c r="B11" s="10">
        <v>18</v>
      </c>
      <c r="C11" s="12">
        <f t="shared" si="0"/>
        <v>20</v>
      </c>
      <c r="D11" s="12">
        <f t="shared" si="1"/>
        <v>-2</v>
      </c>
      <c r="E11" s="12">
        <f t="shared" si="2"/>
        <v>2</v>
      </c>
      <c r="F11" s="12">
        <f t="shared" si="4"/>
        <v>4</v>
      </c>
      <c r="G11" s="22">
        <f t="shared" si="3"/>
        <v>11.111111111111111</v>
      </c>
    </row>
    <row r="12" spans="1:7" ht="18.75" x14ac:dyDescent="0.2">
      <c r="A12" s="20">
        <v>9</v>
      </c>
      <c r="B12" s="10">
        <v>22</v>
      </c>
      <c r="C12" s="12">
        <f t="shared" si="0"/>
        <v>18</v>
      </c>
      <c r="D12" s="12">
        <f t="shared" si="1"/>
        <v>4</v>
      </c>
      <c r="E12" s="12">
        <f t="shared" si="2"/>
        <v>4</v>
      </c>
      <c r="F12" s="12">
        <f t="shared" si="4"/>
        <v>16</v>
      </c>
      <c r="G12" s="22">
        <f t="shared" si="3"/>
        <v>18.181818181818183</v>
      </c>
    </row>
    <row r="13" spans="1:7" ht="18.75" x14ac:dyDescent="0.2">
      <c r="A13" s="20">
        <v>10</v>
      </c>
      <c r="B13" s="10">
        <v>20</v>
      </c>
      <c r="C13" s="12">
        <f t="shared" si="0"/>
        <v>22</v>
      </c>
      <c r="D13" s="12">
        <f t="shared" si="1"/>
        <v>-2</v>
      </c>
      <c r="E13" s="12">
        <f t="shared" si="2"/>
        <v>2</v>
      </c>
      <c r="F13" s="12">
        <f t="shared" si="4"/>
        <v>4</v>
      </c>
      <c r="G13" s="22">
        <f t="shared" si="3"/>
        <v>10</v>
      </c>
    </row>
    <row r="14" spans="1:7" ht="18.75" x14ac:dyDescent="0.2">
      <c r="A14" s="20">
        <v>11</v>
      </c>
      <c r="B14" s="10">
        <v>15</v>
      </c>
      <c r="C14" s="12">
        <f t="shared" si="0"/>
        <v>20</v>
      </c>
      <c r="D14" s="12">
        <f t="shared" si="1"/>
        <v>-5</v>
      </c>
      <c r="E14" s="12">
        <f t="shared" si="2"/>
        <v>5</v>
      </c>
      <c r="F14" s="12">
        <f t="shared" si="4"/>
        <v>25</v>
      </c>
      <c r="G14" s="22">
        <f t="shared" si="3"/>
        <v>33.333333333333336</v>
      </c>
    </row>
    <row r="15" spans="1:7" ht="18.75" x14ac:dyDescent="0.2">
      <c r="A15" s="20">
        <v>12</v>
      </c>
      <c r="B15" s="10">
        <v>22</v>
      </c>
      <c r="C15" s="12">
        <f t="shared" si="0"/>
        <v>15</v>
      </c>
      <c r="D15" s="12">
        <f t="shared" si="1"/>
        <v>7</v>
      </c>
      <c r="E15" s="12">
        <f t="shared" si="2"/>
        <v>7</v>
      </c>
      <c r="F15" s="12">
        <f t="shared" si="4"/>
        <v>49</v>
      </c>
      <c r="G15" s="22">
        <f t="shared" si="3"/>
        <v>31.818181818181817</v>
      </c>
    </row>
    <row r="16" spans="1:7" ht="18.75" x14ac:dyDescent="0.25">
      <c r="A16" s="20">
        <v>13</v>
      </c>
      <c r="B16" s="13"/>
      <c r="C16" s="12">
        <f t="shared" si="0"/>
        <v>22</v>
      </c>
      <c r="D16" s="12"/>
      <c r="E16" s="12"/>
      <c r="F16" s="12"/>
      <c r="G16" s="21"/>
    </row>
    <row r="17" spans="1:7" ht="18.75" x14ac:dyDescent="0.2">
      <c r="A17" s="23">
        <v>14</v>
      </c>
      <c r="B17" s="12"/>
      <c r="C17" s="12"/>
      <c r="D17" s="12"/>
      <c r="E17" s="12"/>
      <c r="F17" s="12"/>
      <c r="G17" s="21"/>
    </row>
    <row r="18" spans="1:7" ht="19.5" thickBot="1" x14ac:dyDescent="0.25">
      <c r="A18" s="24">
        <v>15</v>
      </c>
      <c r="B18" s="25"/>
      <c r="C18" s="25"/>
      <c r="D18" s="25"/>
      <c r="E18" s="25"/>
      <c r="F18" s="25"/>
      <c r="G18" s="26"/>
    </row>
  </sheetData>
  <pageMargins left="0.75" right="0.75" top="1" bottom="1" header="0.51180555555555496" footer="0.51180555555555496"/>
  <pageSetup paperSize="9" firstPageNumber="0"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2EAB-7D50-4B72-B4FB-E88AA25FBCE9}">
  <dimension ref="A1:G18"/>
  <sheetViews>
    <sheetView workbookViewId="0">
      <selection activeCell="H8" sqref="H8"/>
    </sheetView>
  </sheetViews>
  <sheetFormatPr defaultRowHeight="15" x14ac:dyDescent="0.2"/>
  <cols>
    <col min="1" max="2" width="10.48046875" customWidth="1"/>
  </cols>
  <sheetData>
    <row r="1" spans="1:7" x14ac:dyDescent="0.2">
      <c r="A1" s="2"/>
      <c r="B1" s="2"/>
      <c r="E1" t="s">
        <v>6</v>
      </c>
      <c r="F1" t="s">
        <v>7</v>
      </c>
      <c r="G1" t="s">
        <v>8</v>
      </c>
    </row>
    <row r="2" spans="1:7" x14ac:dyDescent="0.2">
      <c r="E2" s="8">
        <f>AVERAGE(E5:E15)</f>
        <v>2.4372294372294374</v>
      </c>
      <c r="F2" s="8">
        <f t="shared" ref="F2:G2" si="0">AVERAGE(F5:F15)</f>
        <v>8.0973242630385478</v>
      </c>
      <c r="G2" s="8">
        <f t="shared" si="0"/>
        <v>12.848966799559685</v>
      </c>
    </row>
    <row r="3" spans="1:7" ht="45.75" x14ac:dyDescent="0.25">
      <c r="A3" s="27" t="s">
        <v>0</v>
      </c>
      <c r="B3" s="27" t="s">
        <v>1</v>
      </c>
      <c r="C3" s="28" t="s">
        <v>14</v>
      </c>
      <c r="D3" s="29" t="s">
        <v>10</v>
      </c>
      <c r="E3" s="28" t="s">
        <v>11</v>
      </c>
      <c r="F3" s="28" t="s">
        <v>12</v>
      </c>
      <c r="G3" s="28" t="s">
        <v>13</v>
      </c>
    </row>
    <row r="4" spans="1:7" ht="18.75" x14ac:dyDescent="0.2">
      <c r="A4" s="10">
        <v>1</v>
      </c>
      <c r="B4" s="10">
        <v>17</v>
      </c>
      <c r="C4" s="12"/>
      <c r="D4" s="12"/>
      <c r="E4" s="12"/>
      <c r="F4" s="12"/>
      <c r="G4" s="12"/>
    </row>
    <row r="5" spans="1:7" ht="18.75" x14ac:dyDescent="0.2">
      <c r="A5" s="10">
        <v>2</v>
      </c>
      <c r="B5" s="10">
        <v>21</v>
      </c>
      <c r="C5" s="12">
        <f>B4</f>
        <v>17</v>
      </c>
      <c r="D5" s="30">
        <f>B5-C5</f>
        <v>4</v>
      </c>
      <c r="E5" s="30">
        <f>ABS(D5)</f>
        <v>4</v>
      </c>
      <c r="F5" s="30">
        <f>E5^2</f>
        <v>16</v>
      </c>
      <c r="G5" s="30">
        <f>E5/B5%</f>
        <v>19.047619047619047</v>
      </c>
    </row>
    <row r="6" spans="1:7" ht="18.75" x14ac:dyDescent="0.2">
      <c r="A6" s="10">
        <v>3</v>
      </c>
      <c r="B6" s="10">
        <v>19</v>
      </c>
      <c r="C6" s="30">
        <f>AVERAGE($B$4:B5)</f>
        <v>19</v>
      </c>
      <c r="D6" s="30">
        <f t="shared" ref="D6:D15" si="1">B6-C6</f>
        <v>0</v>
      </c>
      <c r="E6" s="30">
        <f t="shared" ref="E6:E15" si="2">ABS(D6)</f>
        <v>0</v>
      </c>
      <c r="F6" s="30">
        <f>E6^2</f>
        <v>0</v>
      </c>
      <c r="G6" s="30">
        <f t="shared" ref="G6:G15" si="3">E6/B6%</f>
        <v>0</v>
      </c>
    </row>
    <row r="7" spans="1:7" ht="18.75" x14ac:dyDescent="0.2">
      <c r="A7" s="10">
        <v>4</v>
      </c>
      <c r="B7" s="10">
        <v>23</v>
      </c>
      <c r="C7" s="30">
        <f>AVERAGE($B$4:B6)</f>
        <v>19</v>
      </c>
      <c r="D7" s="30">
        <f t="shared" si="1"/>
        <v>4</v>
      </c>
      <c r="E7" s="30">
        <f t="shared" si="2"/>
        <v>4</v>
      </c>
      <c r="F7" s="30">
        <f t="shared" ref="F6:F15" si="4">E7^2</f>
        <v>16</v>
      </c>
      <c r="G7" s="30">
        <f t="shared" si="3"/>
        <v>17.391304347826086</v>
      </c>
    </row>
    <row r="8" spans="1:7" ht="18.75" x14ac:dyDescent="0.2">
      <c r="A8" s="10">
        <v>5</v>
      </c>
      <c r="B8" s="10">
        <v>18</v>
      </c>
      <c r="C8" s="30">
        <f>AVERAGE($B$4:B7)</f>
        <v>20</v>
      </c>
      <c r="D8" s="30">
        <f t="shared" si="1"/>
        <v>-2</v>
      </c>
      <c r="E8" s="30">
        <f t="shared" si="2"/>
        <v>2</v>
      </c>
      <c r="F8" s="30">
        <f t="shared" si="4"/>
        <v>4</v>
      </c>
      <c r="G8" s="30">
        <f t="shared" si="3"/>
        <v>11.111111111111111</v>
      </c>
    </row>
    <row r="9" spans="1:7" ht="18.75" x14ac:dyDescent="0.2">
      <c r="A9" s="10">
        <v>6</v>
      </c>
      <c r="B9" s="10">
        <v>16</v>
      </c>
      <c r="C9" s="30">
        <f>AVERAGE($B$4:B8)</f>
        <v>19.600000000000001</v>
      </c>
      <c r="D9" s="30">
        <f t="shared" si="1"/>
        <v>-3.6000000000000014</v>
      </c>
      <c r="E9" s="30">
        <f t="shared" si="2"/>
        <v>3.6000000000000014</v>
      </c>
      <c r="F9" s="30">
        <f t="shared" si="4"/>
        <v>12.96000000000001</v>
      </c>
      <c r="G9" s="30">
        <f t="shared" si="3"/>
        <v>22.500000000000007</v>
      </c>
    </row>
    <row r="10" spans="1:7" ht="18.75" x14ac:dyDescent="0.2">
      <c r="A10" s="10">
        <v>7</v>
      </c>
      <c r="B10" s="10">
        <v>20</v>
      </c>
      <c r="C10" s="30">
        <f>AVERAGE($B$4:B9)</f>
        <v>19</v>
      </c>
      <c r="D10" s="30">
        <f t="shared" si="1"/>
        <v>1</v>
      </c>
      <c r="E10" s="30">
        <f t="shared" si="2"/>
        <v>1</v>
      </c>
      <c r="F10" s="30">
        <f t="shared" si="4"/>
        <v>1</v>
      </c>
      <c r="G10" s="30">
        <f t="shared" si="3"/>
        <v>5</v>
      </c>
    </row>
    <row r="11" spans="1:7" ht="18.75" x14ac:dyDescent="0.2">
      <c r="A11" s="10">
        <v>8</v>
      </c>
      <c r="B11" s="10">
        <v>18</v>
      </c>
      <c r="C11" s="30">
        <f>AVERAGE($B$4:B10)</f>
        <v>19.142857142857142</v>
      </c>
      <c r="D11" s="30">
        <f t="shared" si="1"/>
        <v>-1.1428571428571423</v>
      </c>
      <c r="E11" s="30">
        <f t="shared" si="2"/>
        <v>1.1428571428571423</v>
      </c>
      <c r="F11" s="30">
        <f t="shared" si="4"/>
        <v>1.3061224489795906</v>
      </c>
      <c r="G11" s="30">
        <f t="shared" si="3"/>
        <v>6.3492063492063462</v>
      </c>
    </row>
    <row r="12" spans="1:7" ht="18.75" x14ac:dyDescent="0.2">
      <c r="A12" s="10">
        <v>9</v>
      </c>
      <c r="B12" s="10">
        <v>22</v>
      </c>
      <c r="C12" s="30">
        <f>AVERAGE($B$4:B11)</f>
        <v>19</v>
      </c>
      <c r="D12" s="30">
        <f t="shared" si="1"/>
        <v>3</v>
      </c>
      <c r="E12" s="30">
        <f t="shared" si="2"/>
        <v>3</v>
      </c>
      <c r="F12" s="30">
        <f t="shared" si="4"/>
        <v>9</v>
      </c>
      <c r="G12" s="30">
        <f t="shared" si="3"/>
        <v>13.636363636363637</v>
      </c>
    </row>
    <row r="13" spans="1:7" ht="18.75" x14ac:dyDescent="0.2">
      <c r="A13" s="10">
        <v>10</v>
      </c>
      <c r="B13" s="10">
        <v>20</v>
      </c>
      <c r="C13" s="30">
        <f>AVERAGE($B$4:B12)</f>
        <v>19.333333333333332</v>
      </c>
      <c r="D13" s="30">
        <f t="shared" si="1"/>
        <v>0.66666666666666785</v>
      </c>
      <c r="E13" s="30">
        <f t="shared" si="2"/>
        <v>0.66666666666666785</v>
      </c>
      <c r="F13" s="30">
        <f t="shared" si="4"/>
        <v>0.44444444444444603</v>
      </c>
      <c r="G13" s="30">
        <f t="shared" si="3"/>
        <v>3.3333333333333393</v>
      </c>
    </row>
    <row r="14" spans="1:7" ht="18.75" x14ac:dyDescent="0.2">
      <c r="A14" s="10">
        <v>11</v>
      </c>
      <c r="B14" s="10">
        <v>15</v>
      </c>
      <c r="C14" s="30">
        <f>AVERAGE($B$4:B13)</f>
        <v>19.399999999999999</v>
      </c>
      <c r="D14" s="30">
        <f t="shared" si="1"/>
        <v>-4.3999999999999986</v>
      </c>
      <c r="E14" s="30">
        <f t="shared" si="2"/>
        <v>4.3999999999999986</v>
      </c>
      <c r="F14" s="30">
        <f t="shared" si="4"/>
        <v>19.359999999999989</v>
      </c>
      <c r="G14" s="30">
        <f t="shared" si="3"/>
        <v>29.333333333333325</v>
      </c>
    </row>
    <row r="15" spans="1:7" ht="18.75" x14ac:dyDescent="0.2">
      <c r="A15" s="10">
        <v>12</v>
      </c>
      <c r="B15" s="10">
        <v>22</v>
      </c>
      <c r="C15" s="30">
        <f>AVERAGE($B$4:B14)</f>
        <v>19</v>
      </c>
      <c r="D15" s="30">
        <f t="shared" si="1"/>
        <v>3</v>
      </c>
      <c r="E15" s="30">
        <f t="shared" si="2"/>
        <v>3</v>
      </c>
      <c r="F15" s="30">
        <f t="shared" si="4"/>
        <v>9</v>
      </c>
      <c r="G15" s="30">
        <f t="shared" si="3"/>
        <v>13.636363636363637</v>
      </c>
    </row>
    <row r="16" spans="1:7" ht="18.75" x14ac:dyDescent="0.25">
      <c r="A16" s="10">
        <v>13</v>
      </c>
      <c r="B16" s="13"/>
      <c r="C16" s="30">
        <f>AVERAGE($B$4:B15)</f>
        <v>19.25</v>
      </c>
      <c r="D16" s="12"/>
      <c r="E16" s="12"/>
      <c r="F16" s="12"/>
      <c r="G16" s="12"/>
    </row>
    <row r="17" spans="1:2" ht="18.75" x14ac:dyDescent="0.2">
      <c r="A17" s="31">
        <v>14</v>
      </c>
      <c r="B17" s="32"/>
    </row>
    <row r="18" spans="1:2" ht="19.5" thickBot="1" x14ac:dyDescent="0.25">
      <c r="A18" s="24">
        <v>15</v>
      </c>
      <c r="B18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sqref="A1:B1048576"/>
    </sheetView>
  </sheetViews>
  <sheetFormatPr defaultColWidth="8.875" defaultRowHeight="15" x14ac:dyDescent="0.2"/>
  <cols>
    <col min="1" max="4" width="10.48046875" customWidth="1"/>
    <col min="5" max="6" width="13.31640625" customWidth="1"/>
    <col min="7" max="7" width="12.9453125" customWidth="1"/>
    <col min="8" max="997" width="10.48046875" customWidth="1"/>
  </cols>
  <sheetData>
    <row r="1" spans="1:7" x14ac:dyDescent="0.2">
      <c r="D1" s="41"/>
      <c r="E1" s="41" t="s">
        <v>6</v>
      </c>
      <c r="F1" s="41" t="s">
        <v>17</v>
      </c>
      <c r="G1" s="41" t="s">
        <v>8</v>
      </c>
    </row>
    <row r="2" spans="1:7" s="4" customFormat="1" ht="15.75" thickBot="1" x14ac:dyDescent="0.25">
      <c r="D2" s="42"/>
      <c r="E2" s="42">
        <f>AVERAGE(E7:E25)</f>
        <v>3.3684210526315788</v>
      </c>
      <c r="F2" s="42">
        <f>AVERAGE(F7:F25)</f>
        <v>21.707602339181289</v>
      </c>
      <c r="G2" s="42">
        <f>AVERAGE(G7:G25)</f>
        <v>13.431277640371409</v>
      </c>
    </row>
    <row r="3" spans="1:7" ht="75" x14ac:dyDescent="0.25">
      <c r="A3" s="33" t="s">
        <v>0</v>
      </c>
      <c r="B3" s="34" t="s">
        <v>1</v>
      </c>
      <c r="C3" s="37" t="s">
        <v>15</v>
      </c>
      <c r="D3" s="38" t="s">
        <v>10</v>
      </c>
      <c r="E3" s="38" t="s">
        <v>11</v>
      </c>
      <c r="F3" s="43" t="s">
        <v>19</v>
      </c>
      <c r="G3" s="39" t="s">
        <v>16</v>
      </c>
    </row>
    <row r="4" spans="1:7" ht="18.75" x14ac:dyDescent="0.2">
      <c r="A4" s="20">
        <v>1</v>
      </c>
      <c r="B4" s="10">
        <v>17</v>
      </c>
      <c r="C4" s="12"/>
      <c r="D4" s="12"/>
      <c r="E4" s="12"/>
      <c r="F4" s="44"/>
      <c r="G4" s="21"/>
    </row>
    <row r="5" spans="1:7" ht="18.75" x14ac:dyDescent="0.2">
      <c r="A5" s="20">
        <v>2</v>
      </c>
      <c r="B5" s="10">
        <v>21</v>
      </c>
      <c r="C5" s="12"/>
      <c r="D5" s="12"/>
      <c r="E5" s="12"/>
      <c r="F5" s="44"/>
      <c r="G5" s="21"/>
    </row>
    <row r="6" spans="1:7" ht="18.75" x14ac:dyDescent="0.2">
      <c r="A6" s="20">
        <v>3</v>
      </c>
      <c r="B6" s="10">
        <v>19</v>
      </c>
      <c r="C6" s="12"/>
      <c r="D6" s="12"/>
      <c r="E6" s="12"/>
      <c r="F6" s="44"/>
      <c r="G6" s="21"/>
    </row>
    <row r="7" spans="1:7" ht="18.75" x14ac:dyDescent="0.2">
      <c r="A7" s="20">
        <v>4</v>
      </c>
      <c r="B7" s="10">
        <v>23</v>
      </c>
      <c r="C7" s="12">
        <f>AVERAGE(B4:B6)</f>
        <v>19</v>
      </c>
      <c r="D7" s="30">
        <f>B7-C7</f>
        <v>4</v>
      </c>
      <c r="E7" s="30">
        <f>ABS(D7)</f>
        <v>4</v>
      </c>
      <c r="F7" s="45">
        <f>E7^2</f>
        <v>16</v>
      </c>
      <c r="G7" s="40">
        <f>E7/B7%</f>
        <v>17.391304347826086</v>
      </c>
    </row>
    <row r="8" spans="1:7" ht="18.75" x14ac:dyDescent="0.2">
      <c r="A8" s="20">
        <v>5</v>
      </c>
      <c r="B8" s="10">
        <v>18</v>
      </c>
      <c r="C8" s="12">
        <f>AVERAGE(B5:B7)</f>
        <v>21</v>
      </c>
      <c r="D8" s="30">
        <f t="shared" ref="D8:D25" si="0">B8-C8</f>
        <v>-3</v>
      </c>
      <c r="E8" s="30">
        <f t="shared" ref="E8:E25" si="1">ABS(D8)</f>
        <v>3</v>
      </c>
      <c r="F8" s="45">
        <f t="shared" ref="F8:F25" si="2">E8^2</f>
        <v>9</v>
      </c>
      <c r="G8" s="40">
        <f t="shared" ref="G8:G25" si="3">E8/B8%</f>
        <v>16.666666666666668</v>
      </c>
    </row>
    <row r="9" spans="1:7" ht="18.75" x14ac:dyDescent="0.2">
      <c r="A9" s="20">
        <v>6</v>
      </c>
      <c r="B9" s="10">
        <v>16</v>
      </c>
      <c r="C9" s="12">
        <f t="shared" ref="C9:C10" si="4">AVERAGE(B6:B8)</f>
        <v>20</v>
      </c>
      <c r="D9" s="30">
        <f t="shared" si="0"/>
        <v>-4</v>
      </c>
      <c r="E9" s="30">
        <f t="shared" si="1"/>
        <v>4</v>
      </c>
      <c r="F9" s="45">
        <f t="shared" si="2"/>
        <v>16</v>
      </c>
      <c r="G9" s="40">
        <f t="shared" si="3"/>
        <v>25</v>
      </c>
    </row>
    <row r="10" spans="1:7" ht="18.75" x14ac:dyDescent="0.2">
      <c r="A10" s="20">
        <v>7</v>
      </c>
      <c r="B10" s="10">
        <v>20</v>
      </c>
      <c r="C10" s="12">
        <f t="shared" si="4"/>
        <v>19</v>
      </c>
      <c r="D10" s="30">
        <f t="shared" si="0"/>
        <v>1</v>
      </c>
      <c r="E10" s="30">
        <f t="shared" si="1"/>
        <v>1</v>
      </c>
      <c r="F10" s="45">
        <f t="shared" si="2"/>
        <v>1</v>
      </c>
      <c r="G10" s="40">
        <f t="shared" si="3"/>
        <v>5</v>
      </c>
    </row>
    <row r="11" spans="1:7" ht="18.75" x14ac:dyDescent="0.2">
      <c r="A11" s="20">
        <v>8</v>
      </c>
      <c r="B11" s="10">
        <v>18</v>
      </c>
      <c r="C11" s="30">
        <f>AVERAGE(B8:B10)</f>
        <v>18</v>
      </c>
      <c r="D11" s="30">
        <f t="shared" si="0"/>
        <v>0</v>
      </c>
      <c r="E11" s="30">
        <f t="shared" si="1"/>
        <v>0</v>
      </c>
      <c r="F11" s="45">
        <f t="shared" si="2"/>
        <v>0</v>
      </c>
      <c r="G11" s="40">
        <f t="shared" si="3"/>
        <v>0</v>
      </c>
    </row>
    <row r="12" spans="1:7" ht="18.75" x14ac:dyDescent="0.2">
      <c r="A12" s="20">
        <v>9</v>
      </c>
      <c r="B12" s="10">
        <v>22</v>
      </c>
      <c r="C12" s="30">
        <f t="shared" ref="C12:C26" si="5">AVERAGE(B9:B11)</f>
        <v>18</v>
      </c>
      <c r="D12" s="30">
        <f t="shared" si="0"/>
        <v>4</v>
      </c>
      <c r="E12" s="30">
        <f t="shared" si="1"/>
        <v>4</v>
      </c>
      <c r="F12" s="45">
        <f t="shared" si="2"/>
        <v>16</v>
      </c>
      <c r="G12" s="40">
        <f t="shared" si="3"/>
        <v>18.181818181818183</v>
      </c>
    </row>
    <row r="13" spans="1:7" ht="18.75" x14ac:dyDescent="0.2">
      <c r="A13" s="20">
        <v>10</v>
      </c>
      <c r="B13" s="10">
        <v>20</v>
      </c>
      <c r="C13" s="30">
        <f t="shared" si="5"/>
        <v>20</v>
      </c>
      <c r="D13" s="30">
        <f t="shared" si="0"/>
        <v>0</v>
      </c>
      <c r="E13" s="30">
        <f t="shared" si="1"/>
        <v>0</v>
      </c>
      <c r="F13" s="45">
        <f t="shared" si="2"/>
        <v>0</v>
      </c>
      <c r="G13" s="40">
        <f t="shared" si="3"/>
        <v>0</v>
      </c>
    </row>
    <row r="14" spans="1:7" ht="18.75" x14ac:dyDescent="0.2">
      <c r="A14" s="20">
        <v>11</v>
      </c>
      <c r="B14" s="10">
        <v>15</v>
      </c>
      <c r="C14" s="30">
        <f t="shared" si="5"/>
        <v>20</v>
      </c>
      <c r="D14" s="30">
        <f t="shared" si="0"/>
        <v>-5</v>
      </c>
      <c r="E14" s="30">
        <f t="shared" si="1"/>
        <v>5</v>
      </c>
      <c r="F14" s="45">
        <f t="shared" si="2"/>
        <v>25</v>
      </c>
      <c r="G14" s="40">
        <f t="shared" si="3"/>
        <v>33.333333333333336</v>
      </c>
    </row>
    <row r="15" spans="1:7" ht="18.75" x14ac:dyDescent="0.2">
      <c r="A15" s="20">
        <v>12</v>
      </c>
      <c r="B15" s="10">
        <v>22</v>
      </c>
      <c r="C15" s="30">
        <f t="shared" si="5"/>
        <v>19</v>
      </c>
      <c r="D15" s="30">
        <f t="shared" si="0"/>
        <v>3</v>
      </c>
      <c r="E15" s="30">
        <f t="shared" si="1"/>
        <v>3</v>
      </c>
      <c r="F15" s="45">
        <f t="shared" si="2"/>
        <v>9</v>
      </c>
      <c r="G15" s="40">
        <f t="shared" si="3"/>
        <v>13.636363636363637</v>
      </c>
    </row>
    <row r="16" spans="1:7" ht="18.75" x14ac:dyDescent="0.2">
      <c r="A16" s="20">
        <v>13</v>
      </c>
      <c r="B16" s="10">
        <v>31</v>
      </c>
      <c r="C16" s="30">
        <f t="shared" si="5"/>
        <v>19</v>
      </c>
      <c r="D16" s="30">
        <f t="shared" si="0"/>
        <v>12</v>
      </c>
      <c r="E16" s="30">
        <f t="shared" si="1"/>
        <v>12</v>
      </c>
      <c r="F16" s="45">
        <f t="shared" si="2"/>
        <v>144</v>
      </c>
      <c r="G16" s="40">
        <f t="shared" si="3"/>
        <v>38.70967741935484</v>
      </c>
    </row>
    <row r="17" spans="1:7" ht="18.75" x14ac:dyDescent="0.2">
      <c r="A17" s="20">
        <v>14</v>
      </c>
      <c r="B17" s="10">
        <v>34</v>
      </c>
      <c r="C17" s="30">
        <f t="shared" si="5"/>
        <v>22.666666666666668</v>
      </c>
      <c r="D17" s="30">
        <f t="shared" si="0"/>
        <v>11.333333333333332</v>
      </c>
      <c r="E17" s="30">
        <f t="shared" si="1"/>
        <v>11.333333333333332</v>
      </c>
      <c r="F17" s="45">
        <f t="shared" si="2"/>
        <v>128.44444444444443</v>
      </c>
      <c r="G17" s="40">
        <f t="shared" si="3"/>
        <v>33.333333333333329</v>
      </c>
    </row>
    <row r="18" spans="1:7" ht="18.75" x14ac:dyDescent="0.2">
      <c r="A18" s="20">
        <v>15</v>
      </c>
      <c r="B18" s="10">
        <v>31</v>
      </c>
      <c r="C18" s="30">
        <f t="shared" si="5"/>
        <v>29</v>
      </c>
      <c r="D18" s="30">
        <f t="shared" si="0"/>
        <v>2</v>
      </c>
      <c r="E18" s="30">
        <f t="shared" si="1"/>
        <v>2</v>
      </c>
      <c r="F18" s="45">
        <f t="shared" si="2"/>
        <v>4</v>
      </c>
      <c r="G18" s="40">
        <f t="shared" si="3"/>
        <v>6.4516129032258069</v>
      </c>
    </row>
    <row r="19" spans="1:7" ht="18.75" x14ac:dyDescent="0.2">
      <c r="A19" s="20">
        <v>16</v>
      </c>
      <c r="B19" s="10">
        <v>33</v>
      </c>
      <c r="C19" s="30">
        <f t="shared" si="5"/>
        <v>32</v>
      </c>
      <c r="D19" s="30">
        <f t="shared" si="0"/>
        <v>1</v>
      </c>
      <c r="E19" s="30">
        <f t="shared" si="1"/>
        <v>1</v>
      </c>
      <c r="F19" s="45">
        <f t="shared" si="2"/>
        <v>1</v>
      </c>
      <c r="G19" s="40">
        <f t="shared" si="3"/>
        <v>3.0303030303030303</v>
      </c>
    </row>
    <row r="20" spans="1:7" ht="18.75" x14ac:dyDescent="0.2">
      <c r="A20" s="20">
        <v>17</v>
      </c>
      <c r="B20" s="10">
        <v>28</v>
      </c>
      <c r="C20" s="30">
        <f t="shared" si="5"/>
        <v>32.666666666666664</v>
      </c>
      <c r="D20" s="30">
        <f t="shared" si="0"/>
        <v>-4.6666666666666643</v>
      </c>
      <c r="E20" s="30">
        <f t="shared" si="1"/>
        <v>4.6666666666666643</v>
      </c>
      <c r="F20" s="45">
        <f t="shared" si="2"/>
        <v>21.777777777777757</v>
      </c>
      <c r="G20" s="40">
        <f t="shared" si="3"/>
        <v>16.666666666666657</v>
      </c>
    </row>
    <row r="21" spans="1:7" ht="18.75" x14ac:dyDescent="0.2">
      <c r="A21" s="20">
        <v>18</v>
      </c>
      <c r="B21" s="10">
        <v>32</v>
      </c>
      <c r="C21" s="30">
        <f t="shared" si="5"/>
        <v>30.666666666666668</v>
      </c>
      <c r="D21" s="30">
        <f t="shared" si="0"/>
        <v>1.3333333333333321</v>
      </c>
      <c r="E21" s="30">
        <f t="shared" si="1"/>
        <v>1.3333333333333321</v>
      </c>
      <c r="F21" s="45">
        <f t="shared" si="2"/>
        <v>1.7777777777777746</v>
      </c>
      <c r="G21" s="40">
        <f t="shared" si="3"/>
        <v>4.1666666666666625</v>
      </c>
    </row>
    <row r="22" spans="1:7" ht="18.75" x14ac:dyDescent="0.2">
      <c r="A22" s="20">
        <v>19</v>
      </c>
      <c r="B22" s="10">
        <v>30</v>
      </c>
      <c r="C22" s="30">
        <f t="shared" si="5"/>
        <v>31</v>
      </c>
      <c r="D22" s="30">
        <f t="shared" si="0"/>
        <v>-1</v>
      </c>
      <c r="E22" s="30">
        <f t="shared" si="1"/>
        <v>1</v>
      </c>
      <c r="F22" s="45">
        <f t="shared" si="2"/>
        <v>1</v>
      </c>
      <c r="G22" s="40">
        <f t="shared" si="3"/>
        <v>3.3333333333333335</v>
      </c>
    </row>
    <row r="23" spans="1:7" ht="18.75" x14ac:dyDescent="0.2">
      <c r="A23" s="20">
        <v>20</v>
      </c>
      <c r="B23" s="10">
        <v>29</v>
      </c>
      <c r="C23" s="30">
        <f t="shared" si="5"/>
        <v>30</v>
      </c>
      <c r="D23" s="30">
        <f t="shared" si="0"/>
        <v>-1</v>
      </c>
      <c r="E23" s="30">
        <f t="shared" si="1"/>
        <v>1</v>
      </c>
      <c r="F23" s="45">
        <f t="shared" si="2"/>
        <v>1</v>
      </c>
      <c r="G23" s="40">
        <f t="shared" si="3"/>
        <v>3.4482758620689657</v>
      </c>
    </row>
    <row r="24" spans="1:7" ht="18.75" x14ac:dyDescent="0.2">
      <c r="A24" s="20">
        <v>21</v>
      </c>
      <c r="B24" s="10">
        <v>34</v>
      </c>
      <c r="C24" s="30">
        <f t="shared" si="5"/>
        <v>30.333333333333332</v>
      </c>
      <c r="D24" s="30">
        <f t="shared" si="0"/>
        <v>3.6666666666666679</v>
      </c>
      <c r="E24" s="30">
        <f t="shared" si="1"/>
        <v>3.6666666666666679</v>
      </c>
      <c r="F24" s="45">
        <f t="shared" si="2"/>
        <v>13.444444444444454</v>
      </c>
      <c r="G24" s="40">
        <f t="shared" si="3"/>
        <v>10.784313725490199</v>
      </c>
    </row>
    <row r="25" spans="1:7" ht="18.75" x14ac:dyDescent="0.2">
      <c r="A25" s="20">
        <v>22</v>
      </c>
      <c r="B25" s="10">
        <v>33</v>
      </c>
      <c r="C25" s="30">
        <f t="shared" si="5"/>
        <v>31</v>
      </c>
      <c r="D25" s="30">
        <f t="shared" si="0"/>
        <v>2</v>
      </c>
      <c r="E25" s="30">
        <f t="shared" si="1"/>
        <v>2</v>
      </c>
      <c r="F25" s="45">
        <f t="shared" si="2"/>
        <v>4</v>
      </c>
      <c r="G25" s="40">
        <f t="shared" si="3"/>
        <v>6.0606060606060606</v>
      </c>
    </row>
    <row r="26" spans="1:7" ht="19.5" thickBot="1" x14ac:dyDescent="0.3">
      <c r="A26" s="35">
        <v>23</v>
      </c>
      <c r="B26" s="36"/>
      <c r="C26" s="30">
        <f t="shared" si="5"/>
        <v>32</v>
      </c>
      <c r="D26" s="25"/>
      <c r="E26" s="25"/>
      <c r="F26" s="46"/>
      <c r="G26" s="26"/>
    </row>
  </sheetData>
  <pageMargins left="0.75" right="0.75" top="1" bottom="1" header="0.51180555555555496" footer="0.51180555555555496"/>
  <pageSetup paperSize="9" firstPageNumber="0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F5E8-BE23-4286-AFE2-CFDF529C9E0C}">
  <dimension ref="A1:H26"/>
  <sheetViews>
    <sheetView workbookViewId="0">
      <selection activeCell="I20" sqref="I20"/>
    </sheetView>
  </sheetViews>
  <sheetFormatPr defaultRowHeight="15" x14ac:dyDescent="0.2"/>
  <cols>
    <col min="1" max="2" width="10.48046875" customWidth="1"/>
    <col min="3" max="4" width="11.34375" bestFit="1" customWidth="1"/>
    <col min="6" max="6" width="14.55078125" customWidth="1"/>
    <col min="7" max="7" width="12.57421875" customWidth="1"/>
    <col min="8" max="8" width="12.20703125" customWidth="1"/>
  </cols>
  <sheetData>
    <row r="1" spans="1:8" x14ac:dyDescent="0.2">
      <c r="B1" s="47" t="s">
        <v>22</v>
      </c>
      <c r="C1" s="47">
        <v>0.75700000000000001</v>
      </c>
      <c r="F1" s="48" t="s">
        <v>6</v>
      </c>
      <c r="G1" s="48" t="s">
        <v>7</v>
      </c>
      <c r="H1" s="48" t="s">
        <v>18</v>
      </c>
    </row>
    <row r="2" spans="1:8" ht="15.75" thickBot="1" x14ac:dyDescent="0.25">
      <c r="A2" s="4"/>
      <c r="B2" s="4"/>
      <c r="F2" s="49">
        <f>AVERAGE(F4:F25)</f>
        <v>3.270576614289276</v>
      </c>
      <c r="G2" s="49">
        <f t="shared" ref="G2:H2" si="0">AVERAGE(G4:G25)</f>
        <v>15.630281973867982</v>
      </c>
      <c r="H2" s="49">
        <f t="shared" si="0"/>
        <v>13.994946823561319</v>
      </c>
    </row>
    <row r="3" spans="1:8" ht="35.25" x14ac:dyDescent="0.25">
      <c r="A3" s="33" t="s">
        <v>0</v>
      </c>
      <c r="B3" s="34" t="s">
        <v>1</v>
      </c>
      <c r="C3" s="38" t="s">
        <v>20</v>
      </c>
      <c r="D3" s="37" t="s">
        <v>21</v>
      </c>
      <c r="E3" s="38" t="s">
        <v>10</v>
      </c>
      <c r="F3" s="38" t="s">
        <v>11</v>
      </c>
      <c r="G3" s="38" t="s">
        <v>12</v>
      </c>
      <c r="H3" s="39" t="s">
        <v>16</v>
      </c>
    </row>
    <row r="4" spans="1:8" ht="18.75" x14ac:dyDescent="0.2">
      <c r="A4" s="20">
        <v>1</v>
      </c>
      <c r="B4" s="10">
        <v>17</v>
      </c>
      <c r="C4" s="50">
        <f>AVERAGE(B4:B10)</f>
        <v>19.142857142857142</v>
      </c>
      <c r="D4" s="50">
        <f>C4</f>
        <v>19.142857142857142</v>
      </c>
      <c r="E4" s="50">
        <f>B4-D4</f>
        <v>-2.1428571428571423</v>
      </c>
      <c r="F4" s="51">
        <f>ABS(E4)</f>
        <v>2.1428571428571423</v>
      </c>
      <c r="G4" s="51">
        <f>F4^2</f>
        <v>4.5918367346938753</v>
      </c>
      <c r="H4" s="52">
        <f>F4/B4%</f>
        <v>12.605042016806719</v>
      </c>
    </row>
    <row r="5" spans="1:8" ht="18.75" x14ac:dyDescent="0.2">
      <c r="A5" s="20">
        <v>2</v>
      </c>
      <c r="B5" s="10">
        <v>21</v>
      </c>
      <c r="C5" s="50">
        <f>C4+$C$1*E4</f>
        <v>17.520714285714284</v>
      </c>
      <c r="D5" s="50">
        <f t="shared" ref="D5:D26" si="1">C5</f>
        <v>17.520714285714284</v>
      </c>
      <c r="E5" s="50">
        <f t="shared" ref="E5:E26" si="2">B5-D5</f>
        <v>3.4792857142857159</v>
      </c>
      <c r="F5" s="51">
        <f t="shared" ref="F5:F26" si="3">ABS(E5)</f>
        <v>3.4792857142857159</v>
      </c>
      <c r="G5" s="51">
        <f t="shared" ref="G5:G26" si="4">F5^2</f>
        <v>12.105429081632664</v>
      </c>
      <c r="H5" s="52">
        <f t="shared" ref="H5:H26" si="5">F5/B5%</f>
        <v>16.568027210884363</v>
      </c>
    </row>
    <row r="6" spans="1:8" ht="18.75" x14ac:dyDescent="0.2">
      <c r="A6" s="20">
        <v>3</v>
      </c>
      <c r="B6" s="10">
        <v>19</v>
      </c>
      <c r="C6" s="50">
        <f t="shared" ref="C6:C26" si="6">C5+$C$1*E5</f>
        <v>20.154533571428573</v>
      </c>
      <c r="D6" s="50">
        <f t="shared" si="1"/>
        <v>20.154533571428573</v>
      </c>
      <c r="E6" s="50">
        <f t="shared" si="2"/>
        <v>-1.1545335714285727</v>
      </c>
      <c r="F6" s="51">
        <f t="shared" si="3"/>
        <v>1.1545335714285727</v>
      </c>
      <c r="G6" s="51">
        <f t="shared" si="4"/>
        <v>1.3329477675556152</v>
      </c>
      <c r="H6" s="52">
        <f t="shared" si="5"/>
        <v>6.0764924812030143</v>
      </c>
    </row>
    <row r="7" spans="1:8" ht="18.75" x14ac:dyDescent="0.2">
      <c r="A7" s="20">
        <v>4</v>
      </c>
      <c r="B7" s="10">
        <v>23</v>
      </c>
      <c r="C7" s="50">
        <f t="shared" si="6"/>
        <v>19.280551657857142</v>
      </c>
      <c r="D7" s="50">
        <f t="shared" si="1"/>
        <v>19.280551657857142</v>
      </c>
      <c r="E7" s="50">
        <f t="shared" si="2"/>
        <v>3.7194483421428579</v>
      </c>
      <c r="F7" s="51">
        <f t="shared" si="3"/>
        <v>3.7194483421428579</v>
      </c>
      <c r="G7" s="51">
        <f t="shared" si="4"/>
        <v>13.834295969869254</v>
      </c>
      <c r="H7" s="52">
        <f t="shared" si="5"/>
        <v>16.171514531055902</v>
      </c>
    </row>
    <row r="8" spans="1:8" ht="18.75" x14ac:dyDescent="0.2">
      <c r="A8" s="20">
        <v>5</v>
      </c>
      <c r="B8" s="10">
        <v>18</v>
      </c>
      <c r="C8" s="50">
        <f t="shared" si="6"/>
        <v>22.096174052859286</v>
      </c>
      <c r="D8" s="50">
        <f t="shared" si="1"/>
        <v>22.096174052859286</v>
      </c>
      <c r="E8" s="50">
        <f t="shared" si="2"/>
        <v>-4.0961740528592863</v>
      </c>
      <c r="F8" s="51">
        <f t="shared" si="3"/>
        <v>4.0961740528592863</v>
      </c>
      <c r="G8" s="51">
        <f t="shared" si="4"/>
        <v>16.778641871317671</v>
      </c>
      <c r="H8" s="52">
        <f t="shared" si="5"/>
        <v>22.756522515884924</v>
      </c>
    </row>
    <row r="9" spans="1:8" ht="18.75" x14ac:dyDescent="0.2">
      <c r="A9" s="20">
        <v>6</v>
      </c>
      <c r="B9" s="10">
        <v>16</v>
      </c>
      <c r="C9" s="50">
        <f t="shared" si="6"/>
        <v>18.995370294844808</v>
      </c>
      <c r="D9" s="50">
        <f t="shared" si="1"/>
        <v>18.995370294844808</v>
      </c>
      <c r="E9" s="50">
        <f t="shared" si="2"/>
        <v>-2.9953702948448075</v>
      </c>
      <c r="F9" s="51">
        <f t="shared" si="3"/>
        <v>2.9953702948448075</v>
      </c>
      <c r="G9" s="51">
        <f t="shared" si="4"/>
        <v>8.9722432032386692</v>
      </c>
      <c r="H9" s="52">
        <f t="shared" si="5"/>
        <v>18.721064342780046</v>
      </c>
    </row>
    <row r="10" spans="1:8" ht="18.75" x14ac:dyDescent="0.2">
      <c r="A10" s="20">
        <v>7</v>
      </c>
      <c r="B10" s="10">
        <v>20</v>
      </c>
      <c r="C10" s="50">
        <f t="shared" si="6"/>
        <v>16.72787498164729</v>
      </c>
      <c r="D10" s="50">
        <f t="shared" si="1"/>
        <v>16.72787498164729</v>
      </c>
      <c r="E10" s="50">
        <f t="shared" si="2"/>
        <v>3.2721250183527104</v>
      </c>
      <c r="F10" s="51">
        <f t="shared" si="3"/>
        <v>3.2721250183527104</v>
      </c>
      <c r="G10" s="51">
        <f t="shared" si="4"/>
        <v>10.706802135729726</v>
      </c>
      <c r="H10" s="52">
        <f t="shared" si="5"/>
        <v>16.360625091763552</v>
      </c>
    </row>
    <row r="11" spans="1:8" ht="18.75" x14ac:dyDescent="0.2">
      <c r="A11" s="20">
        <v>8</v>
      </c>
      <c r="B11" s="10">
        <v>18</v>
      </c>
      <c r="C11" s="50">
        <f t="shared" si="6"/>
        <v>19.20487362054029</v>
      </c>
      <c r="D11" s="50">
        <f t="shared" si="1"/>
        <v>19.20487362054029</v>
      </c>
      <c r="E11" s="50">
        <f t="shared" si="2"/>
        <v>-1.2048736205402903</v>
      </c>
      <c r="F11" s="51">
        <f t="shared" si="3"/>
        <v>1.2048736205402903</v>
      </c>
      <c r="G11" s="51">
        <f t="shared" si="4"/>
        <v>1.4517204414738676</v>
      </c>
      <c r="H11" s="52">
        <f t="shared" si="5"/>
        <v>6.6937423363349469</v>
      </c>
    </row>
    <row r="12" spans="1:8" ht="18.75" x14ac:dyDescent="0.2">
      <c r="A12" s="20">
        <v>9</v>
      </c>
      <c r="B12" s="10">
        <v>22</v>
      </c>
      <c r="C12" s="50">
        <f t="shared" si="6"/>
        <v>18.292784289791289</v>
      </c>
      <c r="D12" s="50">
        <f t="shared" si="1"/>
        <v>18.292784289791289</v>
      </c>
      <c r="E12" s="50">
        <f t="shared" si="2"/>
        <v>3.7072157102087111</v>
      </c>
      <c r="F12" s="51">
        <f t="shared" si="3"/>
        <v>3.7072157102087111</v>
      </c>
      <c r="G12" s="51">
        <f t="shared" si="4"/>
        <v>13.743448322018278</v>
      </c>
      <c r="H12" s="52">
        <f t="shared" si="5"/>
        <v>16.850980500948687</v>
      </c>
    </row>
    <row r="13" spans="1:8" ht="18.75" x14ac:dyDescent="0.2">
      <c r="A13" s="20">
        <v>10</v>
      </c>
      <c r="B13" s="10">
        <v>20</v>
      </c>
      <c r="C13" s="50">
        <f t="shared" si="6"/>
        <v>21.099146582419284</v>
      </c>
      <c r="D13" s="50">
        <f>C13</f>
        <v>21.099146582419284</v>
      </c>
      <c r="E13" s="50">
        <f t="shared" si="2"/>
        <v>-1.0991465824192836</v>
      </c>
      <c r="F13" s="51">
        <f t="shared" si="3"/>
        <v>1.0991465824192836</v>
      </c>
      <c r="G13" s="51">
        <f t="shared" si="4"/>
        <v>1.2081232096439911</v>
      </c>
      <c r="H13" s="52">
        <f t="shared" si="5"/>
        <v>5.4957329120964182</v>
      </c>
    </row>
    <row r="14" spans="1:8" ht="18.75" x14ac:dyDescent="0.2">
      <c r="A14" s="20">
        <v>11</v>
      </c>
      <c r="B14" s="10">
        <v>15</v>
      </c>
      <c r="C14" s="50">
        <f t="shared" si="6"/>
        <v>20.267092619527887</v>
      </c>
      <c r="D14" s="50">
        <f t="shared" si="1"/>
        <v>20.267092619527887</v>
      </c>
      <c r="E14" s="50">
        <f t="shared" si="2"/>
        <v>-5.2670926195278867</v>
      </c>
      <c r="F14" s="51">
        <f t="shared" si="3"/>
        <v>5.2670926195278867</v>
      </c>
      <c r="G14" s="51">
        <f t="shared" si="4"/>
        <v>27.742264662685134</v>
      </c>
      <c r="H14" s="52">
        <f t="shared" si="5"/>
        <v>35.113950796852578</v>
      </c>
    </row>
    <row r="15" spans="1:8" ht="18.75" x14ac:dyDescent="0.2">
      <c r="A15" s="20">
        <v>12</v>
      </c>
      <c r="B15" s="10">
        <v>22</v>
      </c>
      <c r="C15" s="50">
        <f t="shared" si="6"/>
        <v>16.279903506545278</v>
      </c>
      <c r="D15" s="50">
        <f t="shared" si="1"/>
        <v>16.279903506545278</v>
      </c>
      <c r="E15" s="50">
        <f t="shared" si="2"/>
        <v>5.7200964934547223</v>
      </c>
      <c r="F15" s="51">
        <f t="shared" si="3"/>
        <v>5.7200964934547223</v>
      </c>
      <c r="G15" s="51">
        <f t="shared" si="4"/>
        <v>32.719503894433011</v>
      </c>
      <c r="H15" s="52">
        <f t="shared" si="5"/>
        <v>26.000438606612374</v>
      </c>
    </row>
    <row r="16" spans="1:8" ht="18.75" x14ac:dyDescent="0.2">
      <c r="A16" s="20">
        <v>13</v>
      </c>
      <c r="B16" s="10">
        <v>31</v>
      </c>
      <c r="C16" s="50">
        <f>C15+$C$1*E15</f>
        <v>20.610016552090503</v>
      </c>
      <c r="D16" s="50">
        <f t="shared" si="1"/>
        <v>20.610016552090503</v>
      </c>
      <c r="E16" s="50">
        <f t="shared" si="2"/>
        <v>10.389983447909497</v>
      </c>
      <c r="F16" s="51">
        <f t="shared" si="3"/>
        <v>10.389983447909497</v>
      </c>
      <c r="G16" s="51">
        <f t="shared" si="4"/>
        <v>107.95175604783331</v>
      </c>
      <c r="H16" s="52">
        <f t="shared" si="5"/>
        <v>33.516075638417732</v>
      </c>
    </row>
    <row r="17" spans="1:8" ht="18.75" x14ac:dyDescent="0.2">
      <c r="A17" s="20">
        <v>14</v>
      </c>
      <c r="B17" s="10">
        <v>34</v>
      </c>
      <c r="C17" s="50">
        <f t="shared" si="6"/>
        <v>28.475234022157991</v>
      </c>
      <c r="D17" s="50">
        <f t="shared" si="1"/>
        <v>28.475234022157991</v>
      </c>
      <c r="E17" s="50">
        <f t="shared" si="2"/>
        <v>5.5247659778420086</v>
      </c>
      <c r="F17" s="51">
        <f t="shared" si="3"/>
        <v>5.5247659778420086</v>
      </c>
      <c r="G17" s="51">
        <f t="shared" si="4"/>
        <v>30.523039109920564</v>
      </c>
      <c r="H17" s="52">
        <f t="shared" si="5"/>
        <v>16.249311699535319</v>
      </c>
    </row>
    <row r="18" spans="1:8" ht="18.75" x14ac:dyDescent="0.2">
      <c r="A18" s="20">
        <v>15</v>
      </c>
      <c r="B18" s="10">
        <v>31</v>
      </c>
      <c r="C18" s="50">
        <f t="shared" si="6"/>
        <v>32.657481867384391</v>
      </c>
      <c r="D18" s="50">
        <f t="shared" si="1"/>
        <v>32.657481867384391</v>
      </c>
      <c r="E18" s="50">
        <f t="shared" si="2"/>
        <v>-1.6574818673843907</v>
      </c>
      <c r="F18" s="51">
        <f t="shared" si="3"/>
        <v>1.6574818673843907</v>
      </c>
      <c r="G18" s="51">
        <f t="shared" si="4"/>
        <v>2.7472461407080471</v>
      </c>
      <c r="H18" s="52">
        <f t="shared" si="5"/>
        <v>5.3467157012399698</v>
      </c>
    </row>
    <row r="19" spans="1:8" ht="18.75" x14ac:dyDescent="0.2">
      <c r="A19" s="20">
        <v>16</v>
      </c>
      <c r="B19" s="10">
        <v>33</v>
      </c>
      <c r="C19" s="50">
        <f t="shared" si="6"/>
        <v>31.402768093774405</v>
      </c>
      <c r="D19" s="50">
        <f t="shared" si="1"/>
        <v>31.402768093774405</v>
      </c>
      <c r="E19" s="50">
        <f t="shared" si="2"/>
        <v>1.5972319062255949</v>
      </c>
      <c r="F19" s="51">
        <f t="shared" si="3"/>
        <v>1.5972319062255949</v>
      </c>
      <c r="G19" s="51">
        <f t="shared" si="4"/>
        <v>2.5511497622650476</v>
      </c>
      <c r="H19" s="52">
        <f t="shared" si="5"/>
        <v>4.8400966855321057</v>
      </c>
    </row>
    <row r="20" spans="1:8" ht="18.75" x14ac:dyDescent="0.2">
      <c r="A20" s="20">
        <v>17</v>
      </c>
      <c r="B20" s="10">
        <v>28</v>
      </c>
      <c r="C20" s="50">
        <f t="shared" si="6"/>
        <v>32.611872646787184</v>
      </c>
      <c r="D20" s="50">
        <f t="shared" si="1"/>
        <v>32.611872646787184</v>
      </c>
      <c r="E20" s="50">
        <f t="shared" si="2"/>
        <v>-4.6118726467871838</v>
      </c>
      <c r="F20" s="51">
        <f t="shared" si="3"/>
        <v>4.6118726467871838</v>
      </c>
      <c r="G20" s="51">
        <f t="shared" si="4"/>
        <v>21.269369310183823</v>
      </c>
      <c r="H20" s="52">
        <f t="shared" si="5"/>
        <v>16.470973738525654</v>
      </c>
    </row>
    <row r="21" spans="1:8" ht="18.75" x14ac:dyDescent="0.2">
      <c r="A21" s="20">
        <v>18</v>
      </c>
      <c r="B21" s="10">
        <v>32</v>
      </c>
      <c r="C21" s="50">
        <f t="shared" si="6"/>
        <v>29.120685053169286</v>
      </c>
      <c r="D21" s="50">
        <f t="shared" si="1"/>
        <v>29.120685053169286</v>
      </c>
      <c r="E21" s="50">
        <f t="shared" si="2"/>
        <v>2.8793149468307142</v>
      </c>
      <c r="F21" s="51">
        <f t="shared" si="3"/>
        <v>2.8793149468307142</v>
      </c>
      <c r="G21" s="51">
        <f t="shared" si="4"/>
        <v>8.2904545630427577</v>
      </c>
      <c r="H21" s="52">
        <f t="shared" si="5"/>
        <v>8.9978592088459823</v>
      </c>
    </row>
    <row r="22" spans="1:8" ht="18.75" x14ac:dyDescent="0.2">
      <c r="A22" s="20">
        <v>19</v>
      </c>
      <c r="B22" s="10">
        <v>30</v>
      </c>
      <c r="C22" s="50">
        <f t="shared" si="6"/>
        <v>31.300326467920137</v>
      </c>
      <c r="D22" s="50">
        <f t="shared" si="1"/>
        <v>31.300326467920137</v>
      </c>
      <c r="E22" s="50">
        <f t="shared" si="2"/>
        <v>-1.3003264679201365</v>
      </c>
      <c r="F22" s="51">
        <f t="shared" si="3"/>
        <v>1.3003264679201365</v>
      </c>
      <c r="G22" s="51">
        <f t="shared" si="4"/>
        <v>1.6908489231736579</v>
      </c>
      <c r="H22" s="52">
        <f t="shared" si="5"/>
        <v>4.334421559733789</v>
      </c>
    </row>
    <row r="23" spans="1:8" ht="18.75" x14ac:dyDescent="0.2">
      <c r="A23" s="20">
        <v>20</v>
      </c>
      <c r="B23" s="10">
        <v>29</v>
      </c>
      <c r="C23" s="50">
        <f t="shared" si="6"/>
        <v>30.315979331704593</v>
      </c>
      <c r="D23" s="50">
        <f t="shared" si="1"/>
        <v>30.315979331704593</v>
      </c>
      <c r="E23" s="50">
        <f t="shared" si="2"/>
        <v>-1.3159793317045931</v>
      </c>
      <c r="F23" s="51">
        <f t="shared" si="3"/>
        <v>1.3159793317045931</v>
      </c>
      <c r="G23" s="51">
        <f t="shared" si="4"/>
        <v>1.7318016014736675</v>
      </c>
      <c r="H23" s="52">
        <f t="shared" si="5"/>
        <v>4.537859764498597</v>
      </c>
    </row>
    <row r="24" spans="1:8" ht="18.75" x14ac:dyDescent="0.2">
      <c r="A24" s="20">
        <v>21</v>
      </c>
      <c r="B24" s="10">
        <v>34</v>
      </c>
      <c r="C24" s="50">
        <f t="shared" si="6"/>
        <v>29.319782977604216</v>
      </c>
      <c r="D24" s="50">
        <f t="shared" si="1"/>
        <v>29.319782977604216</v>
      </c>
      <c r="E24" s="50">
        <f t="shared" si="2"/>
        <v>4.6802170223957837</v>
      </c>
      <c r="F24" s="51">
        <f t="shared" si="3"/>
        <v>4.6802170223957837</v>
      </c>
      <c r="G24" s="51">
        <f t="shared" si="4"/>
        <v>21.904431376723256</v>
      </c>
      <c r="H24" s="52">
        <f t="shared" si="5"/>
        <v>13.76534418351701</v>
      </c>
    </row>
    <row r="25" spans="1:8" ht="18.75" x14ac:dyDescent="0.2">
      <c r="A25" s="20">
        <v>22</v>
      </c>
      <c r="B25" s="10">
        <v>33</v>
      </c>
      <c r="C25" s="50">
        <f t="shared" si="6"/>
        <v>32.862707263557823</v>
      </c>
      <c r="D25" s="50">
        <f t="shared" si="1"/>
        <v>32.862707263557823</v>
      </c>
      <c r="E25" s="50">
        <f t="shared" si="2"/>
        <v>0.13729273644217699</v>
      </c>
      <c r="F25" s="51">
        <f t="shared" si="3"/>
        <v>0.13729273644217699</v>
      </c>
      <c r="G25" s="51">
        <f t="shared" si="4"/>
        <v>1.8849295479781075E-2</v>
      </c>
      <c r="H25" s="52">
        <f t="shared" si="5"/>
        <v>0.41603859527932419</v>
      </c>
    </row>
    <row r="26" spans="1:8" ht="19.5" thickBot="1" x14ac:dyDescent="0.3">
      <c r="A26" s="35">
        <v>23</v>
      </c>
      <c r="B26" s="36"/>
      <c r="C26" s="53">
        <f t="shared" si="6"/>
        <v>32.966637865044554</v>
      </c>
      <c r="D26" s="53"/>
      <c r="E26" s="53"/>
      <c r="F26" s="54"/>
      <c r="G26" s="54"/>
      <c r="H26" s="5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5B09-863B-464E-BD8B-3F0A2BB284E9}">
  <dimension ref="A1:I18"/>
  <sheetViews>
    <sheetView workbookViewId="0">
      <selection activeCell="L10" sqref="L10"/>
    </sheetView>
  </sheetViews>
  <sheetFormatPr defaultRowHeight="15" x14ac:dyDescent="0.2"/>
  <sheetData>
    <row r="1" spans="1:9" x14ac:dyDescent="0.2">
      <c r="A1" t="s">
        <v>23</v>
      </c>
    </row>
    <row r="2" spans="1:9" ht="15.75" thickBot="1" x14ac:dyDescent="0.25"/>
    <row r="3" spans="1:9" x14ac:dyDescent="0.2">
      <c r="A3" s="59" t="s">
        <v>24</v>
      </c>
      <c r="B3" s="59"/>
    </row>
    <row r="4" spans="1:9" x14ac:dyDescent="0.2">
      <c r="A4" s="56" t="s">
        <v>25</v>
      </c>
      <c r="B4" s="56">
        <v>0.87452616661188121</v>
      </c>
    </row>
    <row r="5" spans="1:9" x14ac:dyDescent="0.2">
      <c r="A5" s="56" t="s">
        <v>26</v>
      </c>
      <c r="B5" s="56">
        <v>0.76479601608887182</v>
      </c>
    </row>
    <row r="6" spans="1:9" x14ac:dyDescent="0.2">
      <c r="A6" s="56" t="s">
        <v>27</v>
      </c>
      <c r="B6" s="56">
        <v>0.73539551809998083</v>
      </c>
    </row>
    <row r="7" spans="1:9" x14ac:dyDescent="0.2">
      <c r="A7" s="56" t="s">
        <v>28</v>
      </c>
      <c r="B7" s="56">
        <v>1.9589538024159734</v>
      </c>
    </row>
    <row r="8" spans="1:9" ht="15.75" thickBot="1" x14ac:dyDescent="0.25">
      <c r="A8" s="57" t="s">
        <v>29</v>
      </c>
      <c r="B8" s="57">
        <v>10</v>
      </c>
    </row>
    <row r="10" spans="1:9" ht="15.75" thickBot="1" x14ac:dyDescent="0.25">
      <c r="A10" t="s">
        <v>30</v>
      </c>
    </row>
    <row r="11" spans="1:9" x14ac:dyDescent="0.2">
      <c r="A11" s="58"/>
      <c r="B11" s="58" t="s">
        <v>35</v>
      </c>
      <c r="C11" s="58" t="s">
        <v>36</v>
      </c>
      <c r="D11" s="58" t="s">
        <v>37</v>
      </c>
      <c r="E11" s="58" t="s">
        <v>38</v>
      </c>
      <c r="F11" s="58" t="s">
        <v>39</v>
      </c>
    </row>
    <row r="12" spans="1:9" x14ac:dyDescent="0.2">
      <c r="A12" s="56" t="s">
        <v>31</v>
      </c>
      <c r="B12" s="56">
        <v>1</v>
      </c>
      <c r="C12" s="56">
        <v>99.825000000000003</v>
      </c>
      <c r="D12" s="56">
        <v>99.825000000000003</v>
      </c>
      <c r="E12" s="56">
        <v>26.013029315960907</v>
      </c>
      <c r="F12" s="56">
        <v>9.2950922339240366E-4</v>
      </c>
    </row>
    <row r="13" spans="1:9" x14ac:dyDescent="0.2">
      <c r="A13" s="56" t="s">
        <v>32</v>
      </c>
      <c r="B13" s="56">
        <v>8</v>
      </c>
      <c r="C13" s="56">
        <v>30.700000000000006</v>
      </c>
      <c r="D13" s="56">
        <v>3.8375000000000008</v>
      </c>
      <c r="E13" s="56"/>
      <c r="F13" s="56"/>
    </row>
    <row r="14" spans="1:9" ht="15.75" thickBot="1" x14ac:dyDescent="0.25">
      <c r="A14" s="57" t="s">
        <v>33</v>
      </c>
      <c r="B14" s="57">
        <v>9</v>
      </c>
      <c r="C14" s="57">
        <v>130.52500000000001</v>
      </c>
      <c r="D14" s="57"/>
      <c r="E14" s="57"/>
      <c r="F14" s="57"/>
    </row>
    <row r="15" spans="1:9" ht="15.75" thickBot="1" x14ac:dyDescent="0.25"/>
    <row r="16" spans="1:9" x14ac:dyDescent="0.2">
      <c r="A16" s="58"/>
      <c r="B16" s="58" t="s">
        <v>40</v>
      </c>
      <c r="C16" s="58" t="s">
        <v>28</v>
      </c>
      <c r="D16" s="58" t="s">
        <v>41</v>
      </c>
      <c r="E16" s="58" t="s">
        <v>42</v>
      </c>
      <c r="F16" s="58" t="s">
        <v>43</v>
      </c>
      <c r="G16" s="58" t="s">
        <v>44</v>
      </c>
      <c r="H16" s="58" t="s">
        <v>45</v>
      </c>
      <c r="I16" s="58" t="s">
        <v>46</v>
      </c>
    </row>
    <row r="17" spans="1:9" x14ac:dyDescent="0.2">
      <c r="A17" s="56" t="s">
        <v>34</v>
      </c>
      <c r="B17" s="56">
        <v>20.399999999999999</v>
      </c>
      <c r="C17" s="56">
        <v>1.3382202110763886</v>
      </c>
      <c r="D17" s="56">
        <v>15.244127858143312</v>
      </c>
      <c r="E17" s="56">
        <v>3.3998882786469612E-7</v>
      </c>
      <c r="F17" s="56">
        <v>17.314058659444054</v>
      </c>
      <c r="G17" s="56">
        <v>23.485941340555943</v>
      </c>
      <c r="H17" s="56">
        <v>17.314058659444054</v>
      </c>
      <c r="I17" s="56">
        <v>23.485941340555943</v>
      </c>
    </row>
    <row r="18" spans="1:9" ht="15.75" thickBot="1" x14ac:dyDescent="0.25">
      <c r="A18" s="57" t="s">
        <v>47</v>
      </c>
      <c r="B18" s="57">
        <v>1.1000000000000005</v>
      </c>
      <c r="C18" s="57">
        <v>0.21567371540164909</v>
      </c>
      <c r="D18" s="57">
        <v>5.1002969831139175</v>
      </c>
      <c r="E18" s="57">
        <v>9.2950922339240117E-4</v>
      </c>
      <c r="F18" s="57">
        <v>0.60265552042895099</v>
      </c>
      <c r="G18" s="57">
        <v>1.5973444795710501</v>
      </c>
      <c r="H18" s="57">
        <v>0.60265552042895099</v>
      </c>
      <c r="I18" s="57">
        <v>1.5973444795710501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opLeftCell="B1" workbookViewId="0">
      <selection activeCell="I7" sqref="I7"/>
    </sheetView>
  </sheetViews>
  <sheetFormatPr defaultColWidth="8.875" defaultRowHeight="15" x14ac:dyDescent="0.2"/>
  <cols>
    <col min="1" max="2" width="10.48046875" customWidth="1"/>
    <col min="3" max="3" width="20.22265625" style="7" customWidth="1"/>
    <col min="4" max="4" width="10.48046875" customWidth="1"/>
    <col min="5" max="5" width="13.80859375" customWidth="1"/>
    <col min="6" max="6" width="15.78125" customWidth="1"/>
    <col min="7" max="7" width="14.30078125" customWidth="1"/>
    <col min="8" max="1007" width="10.48046875" customWidth="1"/>
  </cols>
  <sheetData>
    <row r="1" spans="1:7" x14ac:dyDescent="0.2">
      <c r="A1" s="12"/>
      <c r="B1" s="12"/>
      <c r="C1" s="11"/>
      <c r="D1" s="12"/>
      <c r="E1" s="12" t="s">
        <v>6</v>
      </c>
      <c r="F1" s="12" t="s">
        <v>7</v>
      </c>
      <c r="G1" s="12" t="s">
        <v>18</v>
      </c>
    </row>
    <row r="2" spans="1:7" ht="30" x14ac:dyDescent="0.2">
      <c r="A2" s="12"/>
      <c r="B2" s="12"/>
      <c r="C2" s="11" t="s">
        <v>49</v>
      </c>
      <c r="D2" s="12"/>
      <c r="E2" s="50">
        <f>AVERAGE(E5:E14)</f>
        <v>1.3199999999999996</v>
      </c>
      <c r="F2" s="50">
        <f t="shared" ref="F2:G2" si="0">AVERAGE(F5:F14)</f>
        <v>3.0699999999999972</v>
      </c>
      <c r="G2" s="50">
        <f t="shared" si="0"/>
        <v>5.0681430369127396</v>
      </c>
    </row>
    <row r="3" spans="1:7" ht="35.25" x14ac:dyDescent="0.25">
      <c r="A3" s="10" t="s">
        <v>2</v>
      </c>
      <c r="B3" s="10" t="s">
        <v>3</v>
      </c>
      <c r="C3" s="11" t="s">
        <v>48</v>
      </c>
      <c r="D3" s="12" t="s">
        <v>10</v>
      </c>
      <c r="E3" s="12" t="s">
        <v>50</v>
      </c>
      <c r="F3" s="12" t="s">
        <v>51</v>
      </c>
      <c r="G3" s="12" t="s">
        <v>52</v>
      </c>
    </row>
    <row r="4" spans="1:7" ht="18.75" x14ac:dyDescent="0.25">
      <c r="A4" s="10">
        <v>0</v>
      </c>
      <c r="B4" s="10"/>
      <c r="C4" s="11"/>
      <c r="D4" s="12"/>
      <c r="E4" s="12"/>
      <c r="F4" s="12"/>
      <c r="G4" s="12"/>
    </row>
    <row r="5" spans="1:7" ht="18.75" x14ac:dyDescent="0.2">
      <c r="A5" s="10">
        <v>1</v>
      </c>
      <c r="B5" s="10">
        <v>21.6</v>
      </c>
      <c r="C5" s="11">
        <f>20.4+1.1*A5</f>
        <v>21.5</v>
      </c>
      <c r="D5" s="12">
        <f>B5-C5</f>
        <v>0.10000000000000142</v>
      </c>
      <c r="E5" s="12">
        <f>ABS(D5)</f>
        <v>0.10000000000000142</v>
      </c>
      <c r="F5" s="30">
        <f>D5^2</f>
        <v>1.0000000000000285E-2</v>
      </c>
      <c r="G5" s="30">
        <f>E5/B5%</f>
        <v>0.46296296296296952</v>
      </c>
    </row>
    <row r="6" spans="1:7" ht="18.75" x14ac:dyDescent="0.2">
      <c r="A6" s="10">
        <v>2</v>
      </c>
      <c r="B6" s="10">
        <v>22.9</v>
      </c>
      <c r="C6" s="11">
        <f t="shared" ref="C6:C18" si="1">20.4+1.1*A6</f>
        <v>22.599999999999998</v>
      </c>
      <c r="D6" s="12">
        <f t="shared" ref="D6:D14" si="2">B6-C6</f>
        <v>0.30000000000000071</v>
      </c>
      <c r="E6" s="12">
        <f t="shared" ref="E6:E14" si="3">ABS(D6)</f>
        <v>0.30000000000000071</v>
      </c>
      <c r="F6" s="30">
        <f t="shared" ref="F6:F14" si="4">D6^2</f>
        <v>9.0000000000000427E-2</v>
      </c>
      <c r="G6" s="30">
        <f t="shared" ref="G6:G14" si="5">E6/B6%</f>
        <v>1.310043668122274</v>
      </c>
    </row>
    <row r="7" spans="1:7" ht="18.75" x14ac:dyDescent="0.2">
      <c r="A7" s="10">
        <v>3</v>
      </c>
      <c r="B7" s="10">
        <v>25.5</v>
      </c>
      <c r="C7" s="11">
        <f t="shared" si="1"/>
        <v>23.7</v>
      </c>
      <c r="D7" s="12">
        <f t="shared" si="2"/>
        <v>1.8000000000000007</v>
      </c>
      <c r="E7" s="12">
        <f t="shared" si="3"/>
        <v>1.8000000000000007</v>
      </c>
      <c r="F7" s="30">
        <f t="shared" si="4"/>
        <v>3.2400000000000024</v>
      </c>
      <c r="G7" s="30">
        <f t="shared" si="5"/>
        <v>7.0588235294117672</v>
      </c>
    </row>
    <row r="8" spans="1:7" ht="18.75" x14ac:dyDescent="0.2">
      <c r="A8" s="10">
        <v>4</v>
      </c>
      <c r="B8" s="10">
        <v>21.9</v>
      </c>
      <c r="C8" s="11">
        <f t="shared" si="1"/>
        <v>24.799999999999997</v>
      </c>
      <c r="D8" s="12">
        <f t="shared" si="2"/>
        <v>-2.8999999999999986</v>
      </c>
      <c r="E8" s="12">
        <f t="shared" si="3"/>
        <v>2.8999999999999986</v>
      </c>
      <c r="F8" s="30">
        <f t="shared" si="4"/>
        <v>8.4099999999999913</v>
      </c>
      <c r="G8" s="30">
        <f t="shared" si="5"/>
        <v>13.242009132420087</v>
      </c>
    </row>
    <row r="9" spans="1:7" ht="18.75" x14ac:dyDescent="0.2">
      <c r="A9" s="10">
        <v>5</v>
      </c>
      <c r="B9" s="10">
        <v>23.9</v>
      </c>
      <c r="C9" s="11">
        <f t="shared" si="1"/>
        <v>25.9</v>
      </c>
      <c r="D9" s="12">
        <f t="shared" si="2"/>
        <v>-2</v>
      </c>
      <c r="E9" s="12">
        <f t="shared" si="3"/>
        <v>2</v>
      </c>
      <c r="F9" s="30">
        <f t="shared" si="4"/>
        <v>4</v>
      </c>
      <c r="G9" s="30">
        <f t="shared" si="5"/>
        <v>8.3682008368200833</v>
      </c>
    </row>
    <row r="10" spans="1:7" ht="18.75" x14ac:dyDescent="0.2">
      <c r="A10" s="10">
        <v>6</v>
      </c>
      <c r="B10" s="10">
        <v>27.5</v>
      </c>
      <c r="C10" s="11">
        <f t="shared" si="1"/>
        <v>27</v>
      </c>
      <c r="D10" s="12">
        <f t="shared" si="2"/>
        <v>0.5</v>
      </c>
      <c r="E10" s="12">
        <f t="shared" si="3"/>
        <v>0.5</v>
      </c>
      <c r="F10" s="30">
        <f t="shared" si="4"/>
        <v>0.25</v>
      </c>
      <c r="G10" s="30">
        <f t="shared" si="5"/>
        <v>1.8181818181818181</v>
      </c>
    </row>
    <row r="11" spans="1:7" ht="18.75" x14ac:dyDescent="0.2">
      <c r="A11" s="10">
        <v>7</v>
      </c>
      <c r="B11" s="10">
        <v>31.5</v>
      </c>
      <c r="C11" s="11">
        <f t="shared" si="1"/>
        <v>28.1</v>
      </c>
      <c r="D11" s="12">
        <f t="shared" si="2"/>
        <v>3.3999999999999986</v>
      </c>
      <c r="E11" s="12">
        <f t="shared" si="3"/>
        <v>3.3999999999999986</v>
      </c>
      <c r="F11" s="30">
        <f t="shared" si="4"/>
        <v>11.55999999999999</v>
      </c>
      <c r="G11" s="30">
        <f t="shared" si="5"/>
        <v>10.793650793650789</v>
      </c>
    </row>
    <row r="12" spans="1:7" ht="18.75" x14ac:dyDescent="0.2">
      <c r="A12" s="10">
        <v>8</v>
      </c>
      <c r="B12" s="10">
        <v>29.7</v>
      </c>
      <c r="C12" s="11">
        <f t="shared" si="1"/>
        <v>29.2</v>
      </c>
      <c r="D12" s="12">
        <f t="shared" si="2"/>
        <v>0.5</v>
      </c>
      <c r="E12" s="12">
        <f t="shared" si="3"/>
        <v>0.5</v>
      </c>
      <c r="F12" s="30">
        <f t="shared" si="4"/>
        <v>0.25</v>
      </c>
      <c r="G12" s="30">
        <f t="shared" si="5"/>
        <v>1.6835016835016836</v>
      </c>
    </row>
    <row r="13" spans="1:7" ht="18.75" x14ac:dyDescent="0.2">
      <c r="A13" s="10">
        <v>9</v>
      </c>
      <c r="B13" s="10">
        <v>28.6</v>
      </c>
      <c r="C13" s="11">
        <f t="shared" si="1"/>
        <v>30.299999999999997</v>
      </c>
      <c r="D13" s="12">
        <f t="shared" si="2"/>
        <v>-1.6999999999999957</v>
      </c>
      <c r="E13" s="12">
        <f t="shared" si="3"/>
        <v>1.6999999999999957</v>
      </c>
      <c r="F13" s="30">
        <f t="shared" si="4"/>
        <v>2.8899999999999855</v>
      </c>
      <c r="G13" s="30">
        <f t="shared" si="5"/>
        <v>5.9440559440559282</v>
      </c>
    </row>
    <row r="14" spans="1:7" ht="18.75" x14ac:dyDescent="0.2">
      <c r="A14" s="10">
        <v>10</v>
      </c>
      <c r="B14" s="10">
        <v>31.4</v>
      </c>
      <c r="C14" s="11">
        <f t="shared" si="1"/>
        <v>31.4</v>
      </c>
      <c r="D14" s="12">
        <f t="shared" si="2"/>
        <v>0</v>
      </c>
      <c r="E14" s="12">
        <f t="shared" si="3"/>
        <v>0</v>
      </c>
      <c r="F14" s="30">
        <f t="shared" si="4"/>
        <v>0</v>
      </c>
      <c r="G14" s="30">
        <f t="shared" si="5"/>
        <v>0</v>
      </c>
    </row>
    <row r="15" spans="1:7" ht="18.75" x14ac:dyDescent="0.25">
      <c r="A15" s="10">
        <v>11</v>
      </c>
      <c r="B15" s="13"/>
      <c r="C15" s="11">
        <f t="shared" si="1"/>
        <v>32.5</v>
      </c>
      <c r="D15" s="12"/>
      <c r="E15" s="12"/>
      <c r="F15" s="12"/>
      <c r="G15" s="12"/>
    </row>
    <row r="16" spans="1:7" ht="18.75" x14ac:dyDescent="0.2">
      <c r="A16" s="14">
        <v>12</v>
      </c>
      <c r="B16" s="12"/>
      <c r="C16" s="11">
        <f t="shared" si="1"/>
        <v>33.6</v>
      </c>
      <c r="D16" s="12"/>
      <c r="E16" s="12"/>
      <c r="F16" s="12"/>
      <c r="G16" s="12"/>
    </row>
    <row r="17" spans="1:7" ht="18.75" x14ac:dyDescent="0.2">
      <c r="A17" s="14">
        <v>13</v>
      </c>
      <c r="B17" s="12"/>
      <c r="C17" s="11">
        <f t="shared" si="1"/>
        <v>34.700000000000003</v>
      </c>
      <c r="D17" s="12"/>
      <c r="E17" s="12"/>
      <c r="F17" s="12"/>
      <c r="G17" s="12"/>
    </row>
    <row r="18" spans="1:7" ht="18.75" x14ac:dyDescent="0.2">
      <c r="A18" s="14">
        <v>14</v>
      </c>
      <c r="B18" s="12"/>
      <c r="C18" s="11">
        <f t="shared" si="1"/>
        <v>35.799999999999997</v>
      </c>
      <c r="D18" s="12"/>
      <c r="E18" s="12"/>
      <c r="F18" s="12"/>
      <c r="G18" s="12"/>
    </row>
  </sheetData>
  <pageMargins left="0.75" right="0.75" top="1" bottom="1" header="0.51180555555555496" footer="0.51180555555555496"/>
  <pageSetup paperSize="9" firstPageNumber="0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I8" sqref="I8"/>
    </sheetView>
  </sheetViews>
  <sheetFormatPr defaultColWidth="8.875" defaultRowHeight="15" x14ac:dyDescent="0.2"/>
  <cols>
    <col min="1" max="1025" width="10.48046875" customWidth="1"/>
  </cols>
  <sheetData>
    <row r="1" spans="1:8" x14ac:dyDescent="0.2">
      <c r="F1" t="s">
        <v>6</v>
      </c>
      <c r="G1" t="s">
        <v>7</v>
      </c>
      <c r="H1" t="s">
        <v>18</v>
      </c>
    </row>
    <row r="2" spans="1:8" x14ac:dyDescent="0.2">
      <c r="F2" s="41">
        <f>AVERAGE(F6:F25)</f>
        <v>8.9</v>
      </c>
      <c r="G2" s="41">
        <f t="shared" ref="G2:H2" si="0">AVERAGE(G6:G25)</f>
        <v>102.6</v>
      </c>
      <c r="H2" s="60">
        <f t="shared" si="0"/>
        <v>7.5704160476257085</v>
      </c>
    </row>
    <row r="4" spans="1:8" ht="15.75" thickBot="1" x14ac:dyDescent="0.25"/>
    <row r="5" spans="1:8" ht="51.75" x14ac:dyDescent="0.25">
      <c r="A5" s="15" t="s">
        <v>2</v>
      </c>
      <c r="B5" s="16" t="s">
        <v>4</v>
      </c>
      <c r="C5" s="16" t="s">
        <v>5</v>
      </c>
      <c r="D5" s="16" t="s">
        <v>53</v>
      </c>
      <c r="E5" s="62" t="s">
        <v>10</v>
      </c>
      <c r="F5" s="62" t="s">
        <v>54</v>
      </c>
      <c r="G5" s="62" t="s">
        <v>19</v>
      </c>
      <c r="H5" s="63" t="s">
        <v>52</v>
      </c>
    </row>
    <row r="6" spans="1:8" ht="18.75" x14ac:dyDescent="0.2">
      <c r="A6" s="20">
        <v>1</v>
      </c>
      <c r="B6" s="10">
        <v>1</v>
      </c>
      <c r="C6" s="10">
        <v>125</v>
      </c>
      <c r="D6" s="50">
        <f>AVERAGE($C6,$C10,$C14,$C22,$C18)</f>
        <v>124</v>
      </c>
      <c r="E6" s="50">
        <f>C6-D6</f>
        <v>1</v>
      </c>
      <c r="F6" s="61">
        <f>ABS(E6)</f>
        <v>1</v>
      </c>
      <c r="G6" s="61">
        <f>F6^2</f>
        <v>1</v>
      </c>
      <c r="H6" s="64">
        <f>F6/C6%</f>
        <v>0.8</v>
      </c>
    </row>
    <row r="7" spans="1:8" ht="18.75" x14ac:dyDescent="0.25">
      <c r="A7" s="20"/>
      <c r="B7" s="10">
        <v>2</v>
      </c>
      <c r="C7" s="10">
        <v>153</v>
      </c>
      <c r="D7" s="50">
        <f>AVERAGE($C7,$C11,$C15,$C23,$C19)</f>
        <v>152</v>
      </c>
      <c r="E7" s="50">
        <f t="shared" ref="E7:E25" si="1">C7-D7</f>
        <v>1</v>
      </c>
      <c r="F7" s="61">
        <f t="shared" ref="F7:F25" si="2">ABS(E7)</f>
        <v>1</v>
      </c>
      <c r="G7" s="61">
        <f t="shared" ref="G7:G25" si="3">F7^2</f>
        <v>1</v>
      </c>
      <c r="H7" s="64">
        <f t="shared" ref="H7:H25" si="4">F7/C7%</f>
        <v>0.65359477124183007</v>
      </c>
    </row>
    <row r="8" spans="1:8" ht="18.75" x14ac:dyDescent="0.25">
      <c r="A8" s="20"/>
      <c r="B8" s="10">
        <v>3</v>
      </c>
      <c r="C8" s="10">
        <v>106</v>
      </c>
      <c r="D8" s="50">
        <f>AVERAGE($C8,$C12,$C16,$C24,$C20)</f>
        <v>121</v>
      </c>
      <c r="E8" s="50">
        <f t="shared" si="1"/>
        <v>-15</v>
      </c>
      <c r="F8" s="61">
        <f t="shared" si="2"/>
        <v>15</v>
      </c>
      <c r="G8" s="61">
        <f t="shared" si="3"/>
        <v>225</v>
      </c>
      <c r="H8" s="64">
        <f t="shared" si="4"/>
        <v>14.150943396226415</v>
      </c>
    </row>
    <row r="9" spans="1:8" ht="18.75" x14ac:dyDescent="0.25">
      <c r="A9" s="20"/>
      <c r="B9" s="10">
        <v>4</v>
      </c>
      <c r="C9" s="10">
        <v>88</v>
      </c>
      <c r="D9" s="50">
        <f>AVERAGE($C9,$C13,$C17,$C25,$C21)</f>
        <v>95</v>
      </c>
      <c r="E9" s="50">
        <f t="shared" si="1"/>
        <v>-7</v>
      </c>
      <c r="F9" s="61">
        <f t="shared" si="2"/>
        <v>7</v>
      </c>
      <c r="G9" s="61">
        <f t="shared" si="3"/>
        <v>49</v>
      </c>
      <c r="H9" s="64">
        <f t="shared" si="4"/>
        <v>7.9545454545454541</v>
      </c>
    </row>
    <row r="10" spans="1:8" ht="18.75" x14ac:dyDescent="0.2">
      <c r="A10" s="20">
        <v>2</v>
      </c>
      <c r="B10" s="10">
        <v>1</v>
      </c>
      <c r="C10" s="10">
        <v>118</v>
      </c>
      <c r="D10" s="50">
        <v>124</v>
      </c>
      <c r="E10" s="50">
        <f t="shared" si="1"/>
        <v>-6</v>
      </c>
      <c r="F10" s="61">
        <f t="shared" si="2"/>
        <v>6</v>
      </c>
      <c r="G10" s="61">
        <f t="shared" si="3"/>
        <v>36</v>
      </c>
      <c r="H10" s="64">
        <f t="shared" si="4"/>
        <v>5.0847457627118651</v>
      </c>
    </row>
    <row r="11" spans="1:8" ht="18.75" x14ac:dyDescent="0.25">
      <c r="A11" s="20"/>
      <c r="B11" s="10">
        <v>2</v>
      </c>
      <c r="C11" s="10">
        <v>161</v>
      </c>
      <c r="D11" s="50">
        <v>152</v>
      </c>
      <c r="E11" s="50">
        <f t="shared" si="1"/>
        <v>9</v>
      </c>
      <c r="F11" s="61">
        <f t="shared" si="2"/>
        <v>9</v>
      </c>
      <c r="G11" s="61">
        <f t="shared" si="3"/>
        <v>81</v>
      </c>
      <c r="H11" s="64">
        <f t="shared" si="4"/>
        <v>5.5900621118012417</v>
      </c>
    </row>
    <row r="12" spans="1:8" ht="18.75" x14ac:dyDescent="0.25">
      <c r="A12" s="20"/>
      <c r="B12" s="10">
        <v>3</v>
      </c>
      <c r="C12" s="10">
        <v>133</v>
      </c>
      <c r="D12" s="50">
        <v>121</v>
      </c>
      <c r="E12" s="50">
        <f t="shared" si="1"/>
        <v>12</v>
      </c>
      <c r="F12" s="61">
        <f t="shared" si="2"/>
        <v>12</v>
      </c>
      <c r="G12" s="61">
        <f t="shared" si="3"/>
        <v>144</v>
      </c>
      <c r="H12" s="64">
        <f t="shared" si="4"/>
        <v>9.022556390977444</v>
      </c>
    </row>
    <row r="13" spans="1:8" ht="18.75" x14ac:dyDescent="0.25">
      <c r="A13" s="20"/>
      <c r="B13" s="10">
        <v>4</v>
      </c>
      <c r="C13" s="10">
        <v>102</v>
      </c>
      <c r="D13" s="50">
        <v>95</v>
      </c>
      <c r="E13" s="50">
        <f t="shared" si="1"/>
        <v>7</v>
      </c>
      <c r="F13" s="61">
        <f t="shared" si="2"/>
        <v>7</v>
      </c>
      <c r="G13" s="61">
        <f t="shared" si="3"/>
        <v>49</v>
      </c>
      <c r="H13" s="64">
        <f t="shared" si="4"/>
        <v>6.8627450980392153</v>
      </c>
    </row>
    <row r="14" spans="1:8" ht="18.75" x14ac:dyDescent="0.2">
      <c r="A14" s="20">
        <v>3</v>
      </c>
      <c r="B14" s="10">
        <v>1</v>
      </c>
      <c r="C14" s="10">
        <v>138</v>
      </c>
      <c r="D14" s="50">
        <v>124</v>
      </c>
      <c r="E14" s="50">
        <f t="shared" si="1"/>
        <v>14</v>
      </c>
      <c r="F14" s="61">
        <f t="shared" si="2"/>
        <v>14</v>
      </c>
      <c r="G14" s="61">
        <f t="shared" si="3"/>
        <v>196</v>
      </c>
      <c r="H14" s="64">
        <f t="shared" si="4"/>
        <v>10.144927536231885</v>
      </c>
    </row>
    <row r="15" spans="1:8" ht="18.75" x14ac:dyDescent="0.25">
      <c r="A15" s="20"/>
      <c r="B15" s="10">
        <v>2</v>
      </c>
      <c r="C15" s="10">
        <v>144</v>
      </c>
      <c r="D15" s="50">
        <v>152</v>
      </c>
      <c r="E15" s="50">
        <f t="shared" si="1"/>
        <v>-8</v>
      </c>
      <c r="F15" s="61">
        <f t="shared" si="2"/>
        <v>8</v>
      </c>
      <c r="G15" s="61">
        <f t="shared" si="3"/>
        <v>64</v>
      </c>
      <c r="H15" s="64">
        <f t="shared" si="4"/>
        <v>5.5555555555555554</v>
      </c>
    </row>
    <row r="16" spans="1:8" ht="18.75" x14ac:dyDescent="0.25">
      <c r="A16" s="20"/>
      <c r="B16" s="10">
        <v>3</v>
      </c>
      <c r="C16" s="10">
        <v>113</v>
      </c>
      <c r="D16" s="50">
        <v>121</v>
      </c>
      <c r="E16" s="50">
        <f t="shared" si="1"/>
        <v>-8</v>
      </c>
      <c r="F16" s="61">
        <f t="shared" si="2"/>
        <v>8</v>
      </c>
      <c r="G16" s="61">
        <f t="shared" si="3"/>
        <v>64</v>
      </c>
      <c r="H16" s="64">
        <f t="shared" si="4"/>
        <v>7.0796460176991154</v>
      </c>
    </row>
    <row r="17" spans="1:8" ht="18.75" x14ac:dyDescent="0.25">
      <c r="A17" s="20"/>
      <c r="B17" s="10">
        <v>4</v>
      </c>
      <c r="C17" s="10">
        <v>80</v>
      </c>
      <c r="D17" s="50">
        <v>95</v>
      </c>
      <c r="E17" s="50">
        <f t="shared" si="1"/>
        <v>-15</v>
      </c>
      <c r="F17" s="61">
        <f t="shared" si="2"/>
        <v>15</v>
      </c>
      <c r="G17" s="61">
        <f t="shared" si="3"/>
        <v>225</v>
      </c>
      <c r="H17" s="64">
        <f t="shared" si="4"/>
        <v>18.75</v>
      </c>
    </row>
    <row r="18" spans="1:8" ht="18.75" x14ac:dyDescent="0.2">
      <c r="A18" s="20">
        <v>4</v>
      </c>
      <c r="B18" s="10">
        <v>1</v>
      </c>
      <c r="C18" s="10">
        <v>109</v>
      </c>
      <c r="D18" s="50">
        <v>124</v>
      </c>
      <c r="E18" s="50">
        <f t="shared" si="1"/>
        <v>-15</v>
      </c>
      <c r="F18" s="61">
        <f t="shared" si="2"/>
        <v>15</v>
      </c>
      <c r="G18" s="61">
        <f t="shared" si="3"/>
        <v>225</v>
      </c>
      <c r="H18" s="64">
        <f t="shared" si="4"/>
        <v>13.761467889908255</v>
      </c>
    </row>
    <row r="19" spans="1:8" ht="18.75" x14ac:dyDescent="0.25">
      <c r="A19" s="20"/>
      <c r="B19" s="10">
        <v>2</v>
      </c>
      <c r="C19" s="10">
        <v>137</v>
      </c>
      <c r="D19" s="50">
        <v>152</v>
      </c>
      <c r="E19" s="50">
        <f t="shared" si="1"/>
        <v>-15</v>
      </c>
      <c r="F19" s="61">
        <f t="shared" si="2"/>
        <v>15</v>
      </c>
      <c r="G19" s="61">
        <f t="shared" si="3"/>
        <v>225</v>
      </c>
      <c r="H19" s="64">
        <f t="shared" si="4"/>
        <v>10.948905109489051</v>
      </c>
    </row>
    <row r="20" spans="1:8" ht="18.75" x14ac:dyDescent="0.25">
      <c r="A20" s="20"/>
      <c r="B20" s="10">
        <v>3</v>
      </c>
      <c r="C20" s="10">
        <v>125</v>
      </c>
      <c r="D20" s="50">
        <v>121</v>
      </c>
      <c r="E20" s="50">
        <f t="shared" si="1"/>
        <v>4</v>
      </c>
      <c r="F20" s="61">
        <f t="shared" si="2"/>
        <v>4</v>
      </c>
      <c r="G20" s="61">
        <f t="shared" si="3"/>
        <v>16</v>
      </c>
      <c r="H20" s="64">
        <f t="shared" si="4"/>
        <v>3.2</v>
      </c>
    </row>
    <row r="21" spans="1:8" ht="18.75" x14ac:dyDescent="0.25">
      <c r="A21" s="20"/>
      <c r="B21" s="10">
        <v>4</v>
      </c>
      <c r="C21" s="10">
        <v>109</v>
      </c>
      <c r="D21" s="50">
        <v>95</v>
      </c>
      <c r="E21" s="50">
        <f t="shared" si="1"/>
        <v>14</v>
      </c>
      <c r="F21" s="61">
        <f t="shared" si="2"/>
        <v>14</v>
      </c>
      <c r="G21" s="61">
        <f t="shared" si="3"/>
        <v>196</v>
      </c>
      <c r="H21" s="64">
        <f t="shared" si="4"/>
        <v>12.844036697247706</v>
      </c>
    </row>
    <row r="22" spans="1:8" ht="18.75" x14ac:dyDescent="0.2">
      <c r="A22" s="20">
        <v>5</v>
      </c>
      <c r="B22" s="10">
        <v>1</v>
      </c>
      <c r="C22" s="10">
        <v>130</v>
      </c>
      <c r="D22" s="50">
        <v>124</v>
      </c>
      <c r="E22" s="50">
        <f t="shared" si="1"/>
        <v>6</v>
      </c>
      <c r="F22" s="61">
        <f t="shared" si="2"/>
        <v>6</v>
      </c>
      <c r="G22" s="61">
        <f t="shared" si="3"/>
        <v>36</v>
      </c>
      <c r="H22" s="64">
        <f t="shared" si="4"/>
        <v>4.615384615384615</v>
      </c>
    </row>
    <row r="23" spans="1:8" ht="18.75" x14ac:dyDescent="0.25">
      <c r="A23" s="20"/>
      <c r="B23" s="10">
        <v>2</v>
      </c>
      <c r="C23" s="10">
        <v>165</v>
      </c>
      <c r="D23" s="50">
        <v>152</v>
      </c>
      <c r="E23" s="50">
        <f t="shared" si="1"/>
        <v>13</v>
      </c>
      <c r="F23" s="61">
        <f t="shared" si="2"/>
        <v>13</v>
      </c>
      <c r="G23" s="61">
        <f t="shared" si="3"/>
        <v>169</v>
      </c>
      <c r="H23" s="64">
        <f t="shared" si="4"/>
        <v>7.8787878787878789</v>
      </c>
    </row>
    <row r="24" spans="1:8" ht="18.75" x14ac:dyDescent="0.25">
      <c r="A24" s="20"/>
      <c r="B24" s="10">
        <v>3</v>
      </c>
      <c r="C24" s="10">
        <v>128</v>
      </c>
      <c r="D24" s="50">
        <v>121</v>
      </c>
      <c r="E24" s="50">
        <f t="shared" si="1"/>
        <v>7</v>
      </c>
      <c r="F24" s="61">
        <f t="shared" si="2"/>
        <v>7</v>
      </c>
      <c r="G24" s="61">
        <f t="shared" si="3"/>
        <v>49</v>
      </c>
      <c r="H24" s="64">
        <f t="shared" si="4"/>
        <v>5.46875</v>
      </c>
    </row>
    <row r="25" spans="1:8" ht="18.75" x14ac:dyDescent="0.25">
      <c r="A25" s="20"/>
      <c r="B25" s="10">
        <v>4</v>
      </c>
      <c r="C25" s="10">
        <v>96</v>
      </c>
      <c r="D25" s="50">
        <v>95</v>
      </c>
      <c r="E25" s="50">
        <f t="shared" si="1"/>
        <v>1</v>
      </c>
      <c r="F25" s="61">
        <f t="shared" si="2"/>
        <v>1</v>
      </c>
      <c r="G25" s="61">
        <f t="shared" si="3"/>
        <v>1</v>
      </c>
      <c r="H25" s="64">
        <f t="shared" si="4"/>
        <v>1.0416666666666667</v>
      </c>
    </row>
    <row r="26" spans="1:8" ht="18.75" x14ac:dyDescent="0.25">
      <c r="A26" s="20">
        <v>6</v>
      </c>
      <c r="B26" s="10">
        <v>1</v>
      </c>
      <c r="C26" s="13"/>
      <c r="D26" s="50">
        <f>AVERAGE(C22,C18,C14,C10,C6)</f>
        <v>124</v>
      </c>
      <c r="E26" s="12"/>
      <c r="F26" s="12"/>
      <c r="G26" s="12"/>
      <c r="H26" s="21"/>
    </row>
    <row r="27" spans="1:8" ht="18.75" x14ac:dyDescent="0.25">
      <c r="A27" s="20"/>
      <c r="B27" s="10">
        <v>2</v>
      </c>
      <c r="C27" s="13"/>
      <c r="D27" s="50">
        <f t="shared" ref="D27:D29" si="5">AVERAGE(C23,C19,C15,C11,C7)</f>
        <v>152</v>
      </c>
      <c r="E27" s="12"/>
      <c r="F27" s="12"/>
      <c r="G27" s="12"/>
      <c r="H27" s="21"/>
    </row>
    <row r="28" spans="1:8" ht="18.75" x14ac:dyDescent="0.25">
      <c r="A28" s="20"/>
      <c r="B28" s="10">
        <v>3</v>
      </c>
      <c r="C28" s="13"/>
      <c r="D28" s="50">
        <f t="shared" si="5"/>
        <v>121</v>
      </c>
      <c r="E28" s="12"/>
      <c r="F28" s="12"/>
      <c r="G28" s="12"/>
      <c r="H28" s="21"/>
    </row>
    <row r="29" spans="1:8" ht="19.5" thickBot="1" x14ac:dyDescent="0.3">
      <c r="A29" s="35"/>
      <c r="B29" s="65">
        <v>4</v>
      </c>
      <c r="C29" s="36"/>
      <c r="D29" s="53">
        <f t="shared" si="5"/>
        <v>95</v>
      </c>
      <c r="E29" s="25"/>
      <c r="F29" s="25"/>
      <c r="G29" s="25"/>
      <c r="H29" s="26"/>
    </row>
  </sheetData>
  <pageMargins left="0.75" right="0.75" top="1" bottom="1" header="0.51180555555555496" footer="0.51180555555555496"/>
  <pageSetup paperSize="9" firstPageNumber="0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5941-12D3-45A5-9C9C-6F9CBB99F840}">
  <dimension ref="A1:I21"/>
  <sheetViews>
    <sheetView topLeftCell="A2" workbookViewId="0">
      <selection activeCell="J12" sqref="J12"/>
    </sheetView>
  </sheetViews>
  <sheetFormatPr defaultRowHeight="15" x14ac:dyDescent="0.2"/>
  <sheetData>
    <row r="1" spans="1:9" x14ac:dyDescent="0.2">
      <c r="A1" t="s">
        <v>23</v>
      </c>
    </row>
    <row r="2" spans="1:9" ht="15.75" thickBot="1" x14ac:dyDescent="0.25"/>
    <row r="3" spans="1:9" x14ac:dyDescent="0.2">
      <c r="A3" s="59" t="s">
        <v>24</v>
      </c>
      <c r="B3" s="59"/>
    </row>
    <row r="4" spans="1:9" x14ac:dyDescent="0.2">
      <c r="A4" s="56" t="s">
        <v>25</v>
      </c>
      <c r="B4" s="56">
        <v>0.98806593983773217</v>
      </c>
    </row>
    <row r="5" spans="1:9" x14ac:dyDescent="0.2">
      <c r="A5" s="56" t="s">
        <v>26</v>
      </c>
      <c r="B5" s="56">
        <v>0.976274301467421</v>
      </c>
    </row>
    <row r="6" spans="1:9" x14ac:dyDescent="0.2">
      <c r="A6" s="56" t="s">
        <v>27</v>
      </c>
      <c r="B6" s="56">
        <v>0.9676467747283013</v>
      </c>
    </row>
    <row r="7" spans="1:9" x14ac:dyDescent="0.2">
      <c r="A7" s="56" t="s">
        <v>28</v>
      </c>
      <c r="B7" s="56">
        <v>0.21666375289416051</v>
      </c>
    </row>
    <row r="8" spans="1:9" ht="15.75" thickBot="1" x14ac:dyDescent="0.25">
      <c r="A8" s="57" t="s">
        <v>29</v>
      </c>
      <c r="B8" s="57">
        <v>16</v>
      </c>
    </row>
    <row r="10" spans="1:9" ht="15.75" thickBot="1" x14ac:dyDescent="0.25">
      <c r="A10" t="s">
        <v>30</v>
      </c>
    </row>
    <row r="11" spans="1:9" x14ac:dyDescent="0.2">
      <c r="A11" s="58"/>
      <c r="B11" s="58" t="s">
        <v>35</v>
      </c>
      <c r="C11" s="58" t="s">
        <v>36</v>
      </c>
      <c r="D11" s="58" t="s">
        <v>37</v>
      </c>
      <c r="E11" s="58" t="s">
        <v>38</v>
      </c>
      <c r="F11" s="58" t="s">
        <v>39</v>
      </c>
    </row>
    <row r="12" spans="1:9" x14ac:dyDescent="0.2">
      <c r="A12" s="56" t="s">
        <v>31</v>
      </c>
      <c r="B12" s="56">
        <v>4</v>
      </c>
      <c r="C12" s="56">
        <v>21.248000000000005</v>
      </c>
      <c r="D12" s="56">
        <v>5.3120000000000012</v>
      </c>
      <c r="E12" s="56">
        <v>113.15807310578549</v>
      </c>
      <c r="F12" s="56">
        <v>7.3758228114373328E-9</v>
      </c>
    </row>
    <row r="13" spans="1:9" x14ac:dyDescent="0.2">
      <c r="A13" s="56" t="s">
        <v>32</v>
      </c>
      <c r="B13" s="56">
        <v>11</v>
      </c>
      <c r="C13" s="56">
        <v>0.51637500000000025</v>
      </c>
      <c r="D13" s="56">
        <v>4.6943181818181842E-2</v>
      </c>
      <c r="E13" s="56"/>
      <c r="F13" s="56"/>
    </row>
    <row r="14" spans="1:9" ht="15.75" thickBot="1" x14ac:dyDescent="0.25">
      <c r="A14" s="57" t="s">
        <v>33</v>
      </c>
      <c r="B14" s="57">
        <v>15</v>
      </c>
      <c r="C14" s="57">
        <v>21.764375000000005</v>
      </c>
      <c r="D14" s="57"/>
      <c r="E14" s="57"/>
      <c r="F14" s="57"/>
    </row>
    <row r="15" spans="1:9" ht="15.75" thickBot="1" x14ac:dyDescent="0.25"/>
    <row r="16" spans="1:9" x14ac:dyDescent="0.2">
      <c r="A16" s="58"/>
      <c r="B16" s="58" t="s">
        <v>40</v>
      </c>
      <c r="C16" s="58" t="s">
        <v>28</v>
      </c>
      <c r="D16" s="58" t="s">
        <v>41</v>
      </c>
      <c r="E16" s="58" t="s">
        <v>42</v>
      </c>
      <c r="F16" s="58" t="s">
        <v>43</v>
      </c>
      <c r="G16" s="58" t="s">
        <v>44</v>
      </c>
      <c r="H16" s="58" t="s">
        <v>45</v>
      </c>
      <c r="I16" s="58" t="s">
        <v>46</v>
      </c>
    </row>
    <row r="17" spans="1:9" x14ac:dyDescent="0.2">
      <c r="A17" s="56" t="s">
        <v>34</v>
      </c>
      <c r="B17" s="56">
        <v>6.0687499999999996</v>
      </c>
      <c r="C17" s="56">
        <v>0.16249781467062036</v>
      </c>
      <c r="D17" s="56">
        <v>37.346656090737149</v>
      </c>
      <c r="E17" s="56">
        <v>6.1228864709676179E-13</v>
      </c>
      <c r="F17" s="56">
        <v>5.7110947213626426</v>
      </c>
      <c r="G17" s="56">
        <v>6.4264052786373567</v>
      </c>
      <c r="H17" s="56">
        <v>5.7110947213626426</v>
      </c>
      <c r="I17" s="56">
        <v>6.4264052786373567</v>
      </c>
    </row>
    <row r="18" spans="1:9" x14ac:dyDescent="0.2">
      <c r="A18" s="56" t="s">
        <v>47</v>
      </c>
      <c r="B18" s="56">
        <v>0.14562500000000006</v>
      </c>
      <c r="C18" s="56">
        <v>1.2111871993288992E-2</v>
      </c>
      <c r="D18" s="56">
        <v>12.023327201665333</v>
      </c>
      <c r="E18" s="56">
        <v>1.1402899242797899E-7</v>
      </c>
      <c r="F18" s="56">
        <v>0.11896694948184146</v>
      </c>
      <c r="G18" s="56">
        <v>0.17228305051815868</v>
      </c>
      <c r="H18" s="56">
        <v>0.11896694948184146</v>
      </c>
      <c r="I18" s="56">
        <v>0.17228305051815868</v>
      </c>
    </row>
    <row r="19" spans="1:9" x14ac:dyDescent="0.2">
      <c r="A19" s="56" t="s">
        <v>60</v>
      </c>
      <c r="B19" s="56">
        <v>-1.3631250000000006</v>
      </c>
      <c r="C19" s="56">
        <v>0.1574543359127569</v>
      </c>
      <c r="D19" s="56">
        <v>-8.6572719137775156</v>
      </c>
      <c r="E19" s="56">
        <v>3.0597521796559057E-6</v>
      </c>
      <c r="F19" s="56">
        <v>-1.7096796567360624</v>
      </c>
      <c r="G19" s="56">
        <v>-1.0165703432639388</v>
      </c>
      <c r="H19" s="56">
        <v>-1.7096796567360624</v>
      </c>
      <c r="I19" s="56">
        <v>-1.0165703432639388</v>
      </c>
    </row>
    <row r="20" spans="1:9" x14ac:dyDescent="0.2">
      <c r="A20" s="56" t="s">
        <v>61</v>
      </c>
      <c r="B20" s="56">
        <v>-2.0337500000000004</v>
      </c>
      <c r="C20" s="56">
        <v>0.15510764224182569</v>
      </c>
      <c r="D20" s="56">
        <v>-13.111861998580414</v>
      </c>
      <c r="E20" s="56">
        <v>4.6553197673283587E-8</v>
      </c>
      <c r="F20" s="56">
        <v>-2.3751396187910618</v>
      </c>
      <c r="G20" s="56">
        <v>-1.6923603812089392</v>
      </c>
      <c r="H20" s="56">
        <v>-2.3751396187910618</v>
      </c>
      <c r="I20" s="56">
        <v>-1.6923603812089392</v>
      </c>
    </row>
    <row r="21" spans="1:9" ht="15.75" thickBot="1" x14ac:dyDescent="0.25">
      <c r="A21" s="57" t="s">
        <v>62</v>
      </c>
      <c r="B21" s="57">
        <v>-0.30437499999999995</v>
      </c>
      <c r="C21" s="57">
        <v>0.15368242694684622</v>
      </c>
      <c r="D21" s="57">
        <v>-1.9805452454578518</v>
      </c>
      <c r="E21" s="57">
        <v>7.3201042930689228E-2</v>
      </c>
      <c r="F21" s="57">
        <v>-0.64262774107687581</v>
      </c>
      <c r="G21" s="57">
        <v>3.3877741076875911E-2</v>
      </c>
      <c r="H21" s="57">
        <v>-0.64262774107687581</v>
      </c>
      <c r="I21" s="57">
        <v>3.3877741076875911E-2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tabSelected="1" workbookViewId="0">
      <selection activeCell="J8" sqref="J8"/>
    </sheetView>
  </sheetViews>
  <sheetFormatPr defaultColWidth="8.875" defaultRowHeight="15" x14ac:dyDescent="0.2"/>
  <cols>
    <col min="1" max="1024" width="10.48046875" customWidth="1"/>
  </cols>
  <sheetData>
    <row r="1" spans="1:16" ht="35.25" x14ac:dyDescent="0.25">
      <c r="A1" s="1" t="s">
        <v>2</v>
      </c>
      <c r="B1" s="1" t="s">
        <v>4</v>
      </c>
      <c r="C1" s="1" t="s">
        <v>3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</row>
    <row r="2" spans="1:16" ht="18.75" x14ac:dyDescent="0.2">
      <c r="A2" s="1">
        <v>1</v>
      </c>
      <c r="B2" s="1">
        <v>1</v>
      </c>
      <c r="C2" s="1">
        <v>4.8</v>
      </c>
      <c r="D2" s="5">
        <v>1</v>
      </c>
      <c r="E2" s="66">
        <v>1</v>
      </c>
      <c r="F2" s="66">
        <v>0</v>
      </c>
      <c r="G2" s="66">
        <v>0</v>
      </c>
      <c r="H2" s="6">
        <f>$L$4+SUMPRODUCT(D2:G2,$M$4:$P$4)</f>
        <v>4.8512499999999994</v>
      </c>
    </row>
    <row r="3" spans="1:16" ht="19.5" thickBot="1" x14ac:dyDescent="0.3">
      <c r="A3" s="1"/>
      <c r="B3" s="1">
        <v>2</v>
      </c>
      <c r="C3" s="1">
        <v>4.0999999999999996</v>
      </c>
      <c r="D3" s="41">
        <v>2</v>
      </c>
      <c r="E3" s="67">
        <v>0</v>
      </c>
      <c r="F3" s="67">
        <v>1</v>
      </c>
      <c r="G3" s="67">
        <v>0</v>
      </c>
      <c r="H3" s="6">
        <f t="shared" ref="H3:H21" si="0">$L$4+SUMPRODUCT(D3:G3,$M$4:$P$4)</f>
        <v>4.3262499999999999</v>
      </c>
      <c r="L3" s="56" t="s">
        <v>34</v>
      </c>
      <c r="M3" s="56" t="s">
        <v>47</v>
      </c>
      <c r="N3" s="56" t="s">
        <v>60</v>
      </c>
      <c r="O3" s="56" t="s">
        <v>61</v>
      </c>
      <c r="P3" s="57" t="s">
        <v>62</v>
      </c>
    </row>
    <row r="4" spans="1:16" ht="19.5" thickBot="1" x14ac:dyDescent="0.3">
      <c r="A4" s="1"/>
      <c r="B4" s="1">
        <v>3</v>
      </c>
      <c r="C4" s="1">
        <v>6</v>
      </c>
      <c r="D4" s="41">
        <v>3</v>
      </c>
      <c r="E4" s="67">
        <v>0</v>
      </c>
      <c r="F4" s="67">
        <v>0</v>
      </c>
      <c r="G4" s="67">
        <v>1</v>
      </c>
      <c r="H4" s="6">
        <f t="shared" si="0"/>
        <v>6.2012499999999999</v>
      </c>
      <c r="L4" s="56">
        <v>6.0687499999999996</v>
      </c>
      <c r="M4" s="56">
        <v>0.14562500000000006</v>
      </c>
      <c r="N4" s="56">
        <v>-1.3631250000000006</v>
      </c>
      <c r="O4" s="56">
        <v>-2.0337500000000004</v>
      </c>
      <c r="P4" s="57">
        <v>-0.30437499999999995</v>
      </c>
    </row>
    <row r="5" spans="1:16" ht="18.75" x14ac:dyDescent="0.25">
      <c r="A5" s="1"/>
      <c r="B5" s="1">
        <v>4</v>
      </c>
      <c r="C5" s="1">
        <v>6.5</v>
      </c>
      <c r="D5" s="41">
        <v>4</v>
      </c>
      <c r="E5" s="67">
        <v>0</v>
      </c>
      <c r="F5" s="67">
        <v>0</v>
      </c>
      <c r="G5" s="67">
        <v>0</v>
      </c>
      <c r="H5" s="6">
        <f t="shared" si="0"/>
        <v>6.6512500000000001</v>
      </c>
      <c r="L5" s="56"/>
      <c r="M5" s="56"/>
    </row>
    <row r="6" spans="1:16" ht="18.75" x14ac:dyDescent="0.2">
      <c r="A6" s="1">
        <v>2</v>
      </c>
      <c r="B6" s="1">
        <v>1</v>
      </c>
      <c r="C6" s="1">
        <v>5.8</v>
      </c>
      <c r="D6" s="5">
        <v>5</v>
      </c>
      <c r="E6" s="68">
        <v>1</v>
      </c>
      <c r="F6" s="68">
        <v>0</v>
      </c>
      <c r="G6" s="68">
        <v>0</v>
      </c>
      <c r="H6" s="6">
        <f t="shared" si="0"/>
        <v>5.4337499999999999</v>
      </c>
      <c r="L6" s="56"/>
      <c r="M6" s="56"/>
    </row>
    <row r="7" spans="1:16" ht="19.5" thickBot="1" x14ac:dyDescent="0.3">
      <c r="A7" s="1"/>
      <c r="B7" s="1">
        <v>2</v>
      </c>
      <c r="C7" s="1">
        <v>5.2</v>
      </c>
      <c r="D7" s="41">
        <v>6</v>
      </c>
      <c r="E7" s="68">
        <v>0</v>
      </c>
      <c r="F7" s="68">
        <v>1</v>
      </c>
      <c r="G7" s="68">
        <v>0</v>
      </c>
      <c r="H7" s="6">
        <f t="shared" si="0"/>
        <v>4.9087499999999995</v>
      </c>
      <c r="L7" s="57"/>
      <c r="M7" s="57"/>
    </row>
    <row r="8" spans="1:16" ht="18.75" x14ac:dyDescent="0.25">
      <c r="A8" s="1"/>
      <c r="B8" s="1">
        <v>3</v>
      </c>
      <c r="C8" s="1">
        <v>6.8</v>
      </c>
      <c r="D8" s="41">
        <v>7</v>
      </c>
      <c r="E8" s="68">
        <v>0</v>
      </c>
      <c r="F8" s="68">
        <v>0</v>
      </c>
      <c r="G8" s="68">
        <v>1</v>
      </c>
      <c r="H8" s="6">
        <f t="shared" si="0"/>
        <v>6.7837500000000004</v>
      </c>
    </row>
    <row r="9" spans="1:16" ht="18.75" x14ac:dyDescent="0.25">
      <c r="A9" s="1"/>
      <c r="B9" s="1">
        <v>4</v>
      </c>
      <c r="C9" s="1">
        <v>7.4</v>
      </c>
      <c r="D9" s="41">
        <v>8</v>
      </c>
      <c r="E9" s="68">
        <v>0</v>
      </c>
      <c r="F9" s="68">
        <v>0</v>
      </c>
      <c r="G9" s="68">
        <v>0</v>
      </c>
      <c r="H9" s="6">
        <f t="shared" si="0"/>
        <v>7.2337500000000006</v>
      </c>
    </row>
    <row r="10" spans="1:16" ht="18.75" x14ac:dyDescent="0.2">
      <c r="A10" s="1">
        <v>3</v>
      </c>
      <c r="B10" s="1">
        <v>1</v>
      </c>
      <c r="C10" s="1">
        <v>6</v>
      </c>
      <c r="D10" s="5">
        <v>9</v>
      </c>
      <c r="E10" s="66">
        <v>1</v>
      </c>
      <c r="F10" s="66">
        <v>0</v>
      </c>
      <c r="G10" s="66">
        <v>0</v>
      </c>
      <c r="H10" s="6">
        <f t="shared" si="0"/>
        <v>6.0162499999999994</v>
      </c>
    </row>
    <row r="11" spans="1:16" ht="18.75" x14ac:dyDescent="0.25">
      <c r="A11" s="1"/>
      <c r="B11" s="1">
        <v>2</v>
      </c>
      <c r="C11" s="1">
        <v>5.6</v>
      </c>
      <c r="D11" s="41">
        <v>10</v>
      </c>
      <c r="E11" s="67">
        <v>0</v>
      </c>
      <c r="F11" s="67">
        <v>1</v>
      </c>
      <c r="G11" s="67">
        <v>0</v>
      </c>
      <c r="H11" s="6">
        <f t="shared" si="0"/>
        <v>5.49125</v>
      </c>
    </row>
    <row r="12" spans="1:16" ht="18.75" x14ac:dyDescent="0.25">
      <c r="A12" s="1"/>
      <c r="B12" s="1">
        <v>3</v>
      </c>
      <c r="C12" s="1">
        <v>7.5</v>
      </c>
      <c r="D12" s="41">
        <v>11</v>
      </c>
      <c r="E12" s="67">
        <v>0</v>
      </c>
      <c r="F12" s="67">
        <v>0</v>
      </c>
      <c r="G12" s="67">
        <v>1</v>
      </c>
      <c r="H12" s="6">
        <f t="shared" si="0"/>
        <v>7.3662500000000009</v>
      </c>
    </row>
    <row r="13" spans="1:16" ht="18.75" x14ac:dyDescent="0.25">
      <c r="A13" s="1"/>
      <c r="B13" s="1">
        <v>4</v>
      </c>
      <c r="C13" s="1">
        <v>7.8</v>
      </c>
      <c r="D13" s="41">
        <v>12</v>
      </c>
      <c r="E13" s="67">
        <v>0</v>
      </c>
      <c r="F13" s="67">
        <v>0</v>
      </c>
      <c r="G13" s="67">
        <v>0</v>
      </c>
      <c r="H13" s="6">
        <f t="shared" si="0"/>
        <v>7.8162500000000001</v>
      </c>
    </row>
    <row r="14" spans="1:16" ht="18.75" x14ac:dyDescent="0.2">
      <c r="A14" s="1">
        <v>4</v>
      </c>
      <c r="B14" s="1">
        <v>1</v>
      </c>
      <c r="C14" s="1">
        <v>6.3</v>
      </c>
      <c r="D14" s="5">
        <v>13</v>
      </c>
      <c r="E14" s="68">
        <v>1</v>
      </c>
      <c r="F14" s="68">
        <v>0</v>
      </c>
      <c r="G14" s="68">
        <v>0</v>
      </c>
      <c r="H14" s="6">
        <f t="shared" si="0"/>
        <v>6.5987499999999999</v>
      </c>
    </row>
    <row r="15" spans="1:16" ht="18.75" x14ac:dyDescent="0.25">
      <c r="A15" s="1"/>
      <c r="B15" s="1">
        <v>2</v>
      </c>
      <c r="C15" s="1">
        <v>5.9</v>
      </c>
      <c r="D15" s="41">
        <v>14</v>
      </c>
      <c r="E15" s="68">
        <v>0</v>
      </c>
      <c r="F15" s="68">
        <v>1</v>
      </c>
      <c r="G15" s="68">
        <v>0</v>
      </c>
      <c r="H15" s="6">
        <f t="shared" si="0"/>
        <v>6.0737500000000004</v>
      </c>
    </row>
    <row r="16" spans="1:16" ht="18.75" x14ac:dyDescent="0.25">
      <c r="A16" s="1"/>
      <c r="B16" s="1">
        <v>3</v>
      </c>
      <c r="C16" s="1">
        <v>8</v>
      </c>
      <c r="D16" s="41">
        <v>15</v>
      </c>
      <c r="E16" s="68">
        <v>0</v>
      </c>
      <c r="F16" s="68">
        <v>0</v>
      </c>
      <c r="G16" s="68">
        <v>1</v>
      </c>
      <c r="H16" s="6">
        <f t="shared" si="0"/>
        <v>7.9487500000000004</v>
      </c>
    </row>
    <row r="17" spans="1:8" ht="18.75" x14ac:dyDescent="0.25">
      <c r="A17" s="1"/>
      <c r="B17" s="1">
        <v>4</v>
      </c>
      <c r="C17" s="1">
        <v>8.4</v>
      </c>
      <c r="D17" s="41">
        <v>16</v>
      </c>
      <c r="E17" s="68">
        <v>0</v>
      </c>
      <c r="F17" s="68">
        <v>0</v>
      </c>
      <c r="G17" s="68">
        <v>0</v>
      </c>
      <c r="H17" s="6">
        <f t="shared" si="0"/>
        <v>8.3987499999999997</v>
      </c>
    </row>
    <row r="18" spans="1:8" ht="18.75" x14ac:dyDescent="0.25">
      <c r="A18" s="1">
        <v>5</v>
      </c>
      <c r="B18" s="1">
        <v>1</v>
      </c>
      <c r="C18" s="3"/>
      <c r="D18" s="5">
        <v>17</v>
      </c>
      <c r="H18" s="6">
        <f>$L$4+SUMPRODUCT(D18:G18,$M$4:$P$4)</f>
        <v>8.5443750000000005</v>
      </c>
    </row>
    <row r="19" spans="1:8" ht="18.75" x14ac:dyDescent="0.25">
      <c r="A19" s="1"/>
      <c r="B19" s="1">
        <v>2</v>
      </c>
      <c r="C19" s="3"/>
      <c r="D19" s="41">
        <v>18</v>
      </c>
      <c r="H19" s="6">
        <f t="shared" si="0"/>
        <v>8.6900000000000013</v>
      </c>
    </row>
    <row r="20" spans="1:8" ht="18.75" x14ac:dyDescent="0.25">
      <c r="A20" s="1"/>
      <c r="B20" s="1">
        <v>3</v>
      </c>
      <c r="C20" s="3"/>
      <c r="D20" s="41">
        <v>19</v>
      </c>
      <c r="H20" s="6">
        <f t="shared" si="0"/>
        <v>8.8356250000000003</v>
      </c>
    </row>
    <row r="21" spans="1:8" ht="18.75" x14ac:dyDescent="0.25">
      <c r="A21" s="1"/>
      <c r="B21" s="1">
        <v>4</v>
      </c>
      <c r="C21" s="3"/>
      <c r="D21" s="41">
        <v>20</v>
      </c>
      <c r="H21" s="6">
        <f t="shared" si="0"/>
        <v>8.9812500000000011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- One step forcast Naive </vt:lpstr>
      <vt:lpstr>Sheet1 - One step average</vt:lpstr>
      <vt:lpstr>Salt 2 - Moving average method </vt:lpstr>
      <vt:lpstr>Salt 2 - Exponential smoothing </vt:lpstr>
      <vt:lpstr>Regression for bicycle assignem</vt:lpstr>
      <vt:lpstr>Bicycles-Simple Exp Smoothing</vt:lpstr>
      <vt:lpstr>Umbrellas Seasonal</vt:lpstr>
      <vt:lpstr>Regression - TV</vt:lpstr>
      <vt:lpstr>TVs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Rev</dc:creator>
  <cp:lastModifiedBy>Mathad Arun</cp:lastModifiedBy>
  <cp:revision>0</cp:revision>
  <dcterms:created xsi:type="dcterms:W3CDTF">2018-12-16T02:59:21Z</dcterms:created>
  <dcterms:modified xsi:type="dcterms:W3CDTF">2020-05-29T10:21:38Z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